
<file path=[Content_Types].xml><?xml version="1.0" encoding="utf-8"?>
<Types xmlns="http://schemas.openxmlformats.org/package/2006/content-types">
  <Default Extension="png" ContentType="image/png"/>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6"/>
  <workbookPr defaultThemeVersion="124226"/>
  <mc:AlternateContent xmlns:mc="http://schemas.openxmlformats.org/markup-compatibility/2006">
    <mc:Choice Requires="x15">
      <x15ac:absPath xmlns:x15ac="http://schemas.microsoft.com/office/spreadsheetml/2010/11/ac" url="O:\803\RIS-Themen\ICAAP\Offenlegungspflichten\Offenlegung 2021\Aufbereitung 2022\"/>
    </mc:Choice>
  </mc:AlternateContent>
  <xr:revisionPtr revIDLastSave="0" documentId="14_{4BC7C55C-0E75-44B7-B3C9-EA3B790E7138}" xr6:coauthVersionLast="36" xr6:coauthVersionMax="36" xr10:uidLastSave="{00000000-0000-0000-0000-000000000000}"/>
  <bookViews>
    <workbookView xWindow="120" yWindow="135" windowWidth="15945" windowHeight="13110" tabRatio="903" xr2:uid="{00000000-000D-0000-FFFF-FFFF00000000}"/>
  </bookViews>
  <sheets>
    <sheet name="Übersicht" sheetId="41" r:id="rId1"/>
    <sheet name="Disclaimer" sheetId="42" r:id="rId2"/>
    <sheet name="EU KM1" sheetId="15" r:id="rId3"/>
    <sheet name="EU OV1" sheetId="13" r:id="rId4"/>
    <sheet name="EU OVA" sheetId="4" r:id="rId5"/>
    <sheet name="EU OVB" sheetId="5" r:id="rId6"/>
    <sheet name="EU CC1" sheetId="11" r:id="rId7"/>
    <sheet name="EU CC2 " sheetId="12" r:id="rId8"/>
    <sheet name="EU LIQA" sheetId="10" r:id="rId9"/>
    <sheet name="EU CRA" sheetId="6" r:id="rId10"/>
    <sheet name="EU CR3" sheetId="31" r:id="rId11"/>
    <sheet name="EU CRC" sheetId="30" r:id="rId12"/>
    <sheet name="EU CR4" sheetId="32" r:id="rId13"/>
    <sheet name="EU CR7" sheetId="26" r:id="rId14"/>
    <sheet name="EU CR7-A" sheetId="27" r:id="rId15"/>
    <sheet name="EU CR6" sheetId="24" r:id="rId16"/>
    <sheet name="EU CR6-A" sheetId="25" r:id="rId17"/>
    <sheet name="EU CR9" sheetId="28" r:id="rId18"/>
    <sheet name="EU CRE" sheetId="23" r:id="rId19"/>
    <sheet name="EU MRA" sheetId="22" r:id="rId20"/>
    <sheet name="EU ORA" sheetId="8" r:id="rId21"/>
    <sheet name="REMA" sheetId="16" r:id="rId22"/>
    <sheet name="REM1" sheetId="17" r:id="rId23"/>
    <sheet name="REM2" sheetId="18" r:id="rId24"/>
    <sheet name="REM3" sheetId="19" r:id="rId25"/>
    <sheet name="REM4" sheetId="20" r:id="rId26"/>
    <sheet name="REM5" sheetId="21" r:id="rId27"/>
    <sheet name="BWG" sheetId="37" r:id="rId28"/>
    <sheet name="FMA-MS-FX-TT" sheetId="34" r:id="rId29"/>
  </sheets>
  <externalReferences>
    <externalReference r:id="rId30"/>
  </externalReferences>
  <definedNames>
    <definedName name="_ftn1" localSheetId="27">BWG!$B$22</definedName>
    <definedName name="_ftnref1" localSheetId="27">BWG!$B$19</definedName>
    <definedName name="_Toc40691914" localSheetId="27">BWG!$B$19</definedName>
    <definedName name="_xlnm.Print_Area" localSheetId="10">'EU CR3'!$B$1:$K$21</definedName>
    <definedName name="_xlnm.Print_Area" localSheetId="16">'EU CR6-A'!$A$2:$J$25</definedName>
    <definedName name="_xlnm.Print_Area" localSheetId="13">'EU CR7'!$B$2:$H$28</definedName>
    <definedName name="_xlnm.Print_Area" localSheetId="17">'EU CR9'!$B$4:$J$52</definedName>
    <definedName name="_xlnm.Print_Area" localSheetId="6">'EU CC1'!$B$8:$E$128</definedName>
    <definedName name="_xlnm.Print_Titles" localSheetId="6">'EU CC1'!$8:$8</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s>
  <calcPr calcId="191029"/>
  <fileRecoveryPr repairLoad="1"/>
</workbook>
</file>

<file path=xl/calcChain.xml><?xml version="1.0" encoding="utf-8"?>
<calcChain xmlns="http://schemas.openxmlformats.org/spreadsheetml/2006/main">
  <c r="D69" i="11" l="1"/>
  <c r="D70" i="11" s="1"/>
  <c r="D81" i="11"/>
  <c r="D91" i="11" l="1"/>
  <c r="D92" i="11" s="1"/>
  <c r="D37" i="12" l="1"/>
  <c r="D24" i="12"/>
  <c r="D27" i="11"/>
  <c r="D50" i="11" s="1"/>
  <c r="D20" i="11"/>
  <c r="D51" i="11" l="1"/>
  <c r="D96" i="11" s="1"/>
  <c r="D105" i="11" s="1"/>
  <c r="D72" i="11" l="1"/>
  <c r="D93" i="11" s="1"/>
  <c r="D97" i="11" l="1"/>
  <c r="D98" i="11" l="1"/>
  <c r="G123" i="28"/>
  <c r="F123" i="28"/>
  <c r="G122" i="28"/>
  <c r="F122" i="28"/>
  <c r="G121" i="28"/>
  <c r="F121" i="28"/>
  <c r="G120" i="28"/>
  <c r="F120" i="28"/>
  <c r="G119" i="28"/>
  <c r="F119" i="28"/>
  <c r="G118" i="28"/>
  <c r="F118" i="28"/>
  <c r="G117" i="28"/>
  <c r="F117" i="28"/>
  <c r="G116" i="28"/>
  <c r="F116" i="28"/>
  <c r="G115" i="28"/>
  <c r="F115" i="28"/>
  <c r="G114" i="28"/>
  <c r="F114" i="28"/>
  <c r="G113" i="28"/>
  <c r="F113" i="28"/>
  <c r="G112" i="28"/>
  <c r="F112" i="28"/>
  <c r="G111" i="28"/>
  <c r="F111" i="28"/>
  <c r="G110" i="28"/>
  <c r="F110" i="28"/>
  <c r="G109" i="28"/>
  <c r="F109" i="28"/>
  <c r="G108" i="28"/>
  <c r="F108" i="28"/>
  <c r="G107" i="28"/>
  <c r="F107" i="28"/>
  <c r="H26" i="32" l="1"/>
  <c r="I26" i="32" s="1"/>
  <c r="G26" i="32"/>
  <c r="F26" i="32"/>
  <c r="E26" i="32"/>
  <c r="D26" i="32"/>
  <c r="F16" i="21" l="1"/>
  <c r="D16" i="21"/>
  <c r="F15" i="21"/>
  <c r="F14" i="21"/>
  <c r="F11" i="21"/>
  <c r="I31" i="17"/>
  <c r="H31" i="17"/>
  <c r="G31" i="17"/>
  <c r="F31" i="17"/>
</calcChain>
</file>

<file path=xl/sharedStrings.xml><?xml version="1.0" encoding="utf-8"?>
<sst xmlns="http://schemas.openxmlformats.org/spreadsheetml/2006/main" count="1691" uniqueCount="760">
  <si>
    <t>FMA-MS-FX-TT</t>
  </si>
  <si>
    <t>Template</t>
  </si>
  <si>
    <t>III</t>
  </si>
  <si>
    <t>XIII</t>
  </si>
  <si>
    <t>EU LIQA</t>
  </si>
  <si>
    <t>XV</t>
  </si>
  <si>
    <t>EU CRA</t>
  </si>
  <si>
    <t>XXIX</t>
  </si>
  <si>
    <t>EU MRA</t>
  </si>
  <si>
    <t>XXXI</t>
  </si>
  <si>
    <t>EU OVB</t>
  </si>
  <si>
    <t>VII</t>
  </si>
  <si>
    <t>EU OV1</t>
  </si>
  <si>
    <t>EU-KM1</t>
  </si>
  <si>
    <t>I</t>
  </si>
  <si>
    <t>XXXIII</t>
  </si>
  <si>
    <t>EU REMA</t>
  </si>
  <si>
    <t>Tabelle EU-OVA – Risikomanagementansatz des Instituts</t>
  </si>
  <si>
    <t>Frei formatierbare Textfelder für die Offenlegung qualitativer Informationen.</t>
  </si>
  <si>
    <t>Zeile</t>
  </si>
  <si>
    <t>Qualitative Informationen - Freitext</t>
  </si>
  <si>
    <t>a</t>
  </si>
  <si>
    <t xml:space="preserve">b </t>
  </si>
  <si>
    <t xml:space="preserve">c </t>
  </si>
  <si>
    <t>d</t>
  </si>
  <si>
    <t>e</t>
  </si>
  <si>
    <t>f</t>
  </si>
  <si>
    <t>g</t>
  </si>
  <si>
    <t>Tabelle EU-OVB – Offenlegung der Unternehmensführungsregelungen</t>
  </si>
  <si>
    <t>Freitext</t>
  </si>
  <si>
    <t>b</t>
  </si>
  <si>
    <t>c</t>
  </si>
  <si>
    <t>Tabelle EU CRA: Allgemeine qualitative Angaben zu Kreditrisiken</t>
  </si>
  <si>
    <t>Die Institute beschreiben ihre Risikomanagementziele und -politik für Kreditrisiken anhand folgender Angaben:</t>
  </si>
  <si>
    <t>Qualitative Offenlegungen</t>
  </si>
  <si>
    <t>a)</t>
  </si>
  <si>
    <t>In der konzisen Risikoerklärung im Einklang mit Artikel 435 Absatz 1 Buchstabe f CRR wird erläutert, welcher Zusammenhang zwischen dem Geschäftsmodell und den Bestandteilen des Kreditrisikoprofils des Instituts besteht.</t>
  </si>
  <si>
    <t>b)</t>
  </si>
  <si>
    <t>Im Rahmen der Erörterung ihrer Strategien und Verfahren zur Steuerung des Kreditrisikos und der Strategien zur Risikoabsicherung und -minderung gemäß Artikel 435 Absatz 1 Buchstaben a und d CRR werden die Kriterien und der Ansatz für die Festlegung der Grundsätze für das Kreditrisikomanagement und für die Festlegung von Kreditrisikoobergrenzen erläutert.</t>
  </si>
  <si>
    <t>c)</t>
  </si>
  <si>
    <t>Im Rahmen der Unterrichtung über Struktur und Organisation der Risikomanagement-Funktion im Einklang mit Artikel 435 Absatz 1 Buchstabe b CRR werden die Struktur und die Organisation der Kreditrisikomanagement- und -kontrollfunktion erläutert.</t>
  </si>
  <si>
    <t>d)</t>
  </si>
  <si>
    <t>Im Rahmen der Unterrichtung über Zuständigkeiten, Satzung und sonstige Verfahren für die Risikomanagement-Funktion im Einklang mit Artikel 435 Absatz 1 Buchstabe b CRR werden die Zusammenhänge zwischen den Funktionen für Kreditrisikomanagement, Risikokontrolle, Rechtsbefolgung (Compliance) und interner Revision erläutert.</t>
  </si>
  <si>
    <t>Tabelle EU MRA: Qualitative Offenlegungspflichten im Zusammenhang mit dem Marktrisiko</t>
  </si>
  <si>
    <t xml:space="preserve">According to Art. 446 CRR: </t>
  </si>
  <si>
    <t>Institutions shall disclose the approaches for the assessment of own funds requirements for operational risk that the institution qualifies for</t>
  </si>
  <si>
    <t>a description of the methodology set out in Article 312(2), if used by the institution, including a discussion of relevant internal and external factors considered in the institution's measurement approach</t>
  </si>
  <si>
    <t>and in the case of partial use, the scope and coverage of the different methodologies used.</t>
  </si>
  <si>
    <t>Tabelle EU ORA - Qualitative Angaben zum operationellen Risiko</t>
  </si>
  <si>
    <t>Freitextfelder für qualitative Angaben</t>
  </si>
  <si>
    <t>Nummer der Zeile</t>
  </si>
  <si>
    <t>Qualitative Angaben - Freitext</t>
  </si>
  <si>
    <t xml:space="preserve">c) </t>
  </si>
  <si>
    <t xml:space="preserve">Tabelle EU LIQA - Liquiditätsrisikomanagement </t>
  </si>
  <si>
    <t>gemäß Artikel 451a Absatz 4 CRR</t>
  </si>
  <si>
    <t>Zeilen-nummer</t>
  </si>
  <si>
    <t xml:space="preserve">Strategien und Prozesse im Liquiditätsrisikomanagement, einschließlich Strategien zur Diversifizierung der Quellen und Laufzeiten geplanter Finanzierungen </t>
  </si>
  <si>
    <t>Struktur und Organisation der Liquiditätsrisikomanagement-Funktion (Zuständigkeiten, Satzung, sonstige Verfahren)</t>
  </si>
  <si>
    <t>Eine Beschreibung des Zentralisierungsgrads des Liquiditätsmanagements und der Interaktion zwischen den Einheiten der Gruppe</t>
  </si>
  <si>
    <t>Umfang und Art der Risikoberichts- und Messsysteme</t>
  </si>
  <si>
    <t>e)</t>
  </si>
  <si>
    <t>Leitlinien für die Liquiditätsrisikoabsicherung und -minderung und die Strategien und Verfahren zur Überwachung der laufenden Wirksamkeit der zur Risikoabsicherung und -minderung getroffenen Maßnahmen</t>
  </si>
  <si>
    <t>f)</t>
  </si>
  <si>
    <t>Ein Überblick über die Notfallfinanzierungspläne der Bank</t>
  </si>
  <si>
    <t>g)</t>
  </si>
  <si>
    <t>Eine Erläuterung, wie Stresstests verwendet werden</t>
  </si>
  <si>
    <t>h)</t>
  </si>
  <si>
    <t>Eine vom Leitungsorgan genehmigte Erklärung zur Angemessenheit der Liquiditätsrisikomanagementverfahren des Instituts, mit der sichergestellt wird, dass die eingerichteten Liquiditätsrisikomanagementsysteme dem Profil und der Strategie des Instituts angemessen sind</t>
  </si>
  <si>
    <t>i)</t>
  </si>
  <si>
    <t>Eine vom Leitungsorgan genehmigte konzise Liquiditätsrisikoerklärung, in der das mit der Geschäftsstrategie verbundene allgemeine Liquiditätsrisikoprofil des Instituts knapp beschrieben wird. Diese Erklärung enthält wichtige Kennzahlen und Angaben (mit Ausnahme derjenigen, die bereits im Meldebogen EU LIQ1 gemäß diesen technischen Durchführungsstandards erfasst sind), die externen Interessenträgern einen umfassenden Überblick über das Liquiditätsrisikomanagement des Instituts geben, einschließlich Angaben dazu, wie das Liquiditätsrisikoprofil des Instituts und die vom Leitungsorgan festgelegte Risikotoleranz zusammenwirken.
Diese Kennzahlen können Folgendes umfassen:</t>
  </si>
  <si>
    <t>Meldebogen EU CC1 – Zusammensetzung der aufsichtsrechtlichen Eigenmittel</t>
  </si>
  <si>
    <t xml:space="preserve"> a)</t>
  </si>
  <si>
    <t xml:space="preserve">  b)</t>
  </si>
  <si>
    <t>Beträge</t>
  </si>
  <si>
    <t xml:space="preserve">Hartes Kernkapital (CET1):  Instrumente und Rücklagen                                             </t>
  </si>
  <si>
    <t xml:space="preserve">Kapitalinstrumente und das mit ihnen verbundene Agio </t>
  </si>
  <si>
    <t xml:space="preserve">     davon: Art des Instruments 1</t>
  </si>
  <si>
    <t xml:space="preserve">     davon: Art des Instruments 2</t>
  </si>
  <si>
    <t xml:space="preserve">     davon: Art des Instruments 3</t>
  </si>
  <si>
    <t xml:space="preserve">Einbehaltene Gewinne </t>
  </si>
  <si>
    <t>Kumuliertes sonstiges Ergebnis (und sonstige Rücklagen)</t>
  </si>
  <si>
    <t>EU-3a</t>
  </si>
  <si>
    <t>Fonds für allgemeine Bankrisiken</t>
  </si>
  <si>
    <t xml:space="preserve">Betrag der Posten im Sinne von Artikel 484 Absatz 3 CRR zuzüglich des damit verbundenen Agios, dessen Anrechnung auf das CET1 ausläuft </t>
  </si>
  <si>
    <t>Minderheitsbeteiligungen (zulässiger Betrag in konsolidiertem CET1)</t>
  </si>
  <si>
    <t>EU-5a</t>
  </si>
  <si>
    <t xml:space="preserve">Von unabhängiger Seite geprüfte Zwischengewinne, abzüglich aller vorhersehbaren Abgaben oder Dividenden </t>
  </si>
  <si>
    <t>Hartes Kernkapital (CET1) vor regulatorischen Anpassungen</t>
  </si>
  <si>
    <t>Hartes Kernkapital (CET1): regulatorische Anpassungen </t>
  </si>
  <si>
    <t>Zusätzliche Bewertungsanpassungen (negativer Betrag)</t>
  </si>
  <si>
    <t>Immaterielle Vermögenswerte (verringert um entsprechende Steuerschulden) (negativer Betrag)</t>
  </si>
  <si>
    <t>a) minus d)</t>
  </si>
  <si>
    <t>Entfällt.</t>
  </si>
  <si>
    <t>Von der künftigen Rentabilität abhängige latente Steueransprüche mit Ausnahme jener, die aus temporären Differenzen resultieren (verringert um entsprechende Steuerschulden, wenn die Bedingungen nach Artikel 38 Absatz 3 CRR erfüllt sind) (negativer Betrag)</t>
  </si>
  <si>
    <t>Rücklagen aus Gewinnen oder Verlusten aus zeitwertbilanzierten Geschäften zur Absicherung von Zahlungsströmen für nicht zeitwertbilanzierte Finanzinstrumente</t>
  </si>
  <si>
    <t xml:space="preserve">Negative Beträge aus der Berechnung der erwarteten Verlustbeträge </t>
  </si>
  <si>
    <t>Anstieg des Eigenkapitals, der sich aus verbrieften Aktiva ergibt (negativer Betrag)</t>
  </si>
  <si>
    <t>Durch Veränderungen der eigenen Bonität bedingte Gewinne oder Verluste aus zum beizulegenden Zeitwert bewerteten eigenen Verbindlichkeiten</t>
  </si>
  <si>
    <t>Vermögenswerte aus Pensionsfonds mit Leistungszusage (negativer Betrag)</t>
  </si>
  <si>
    <t>Direkte, indirekte und synthetische Positionen eines Instituts in eigenen Instrumenten des harten Kernkapitals (negativer Betrag)</t>
  </si>
  <si>
    <t>Direkte, indirekte und synthetische Positionen des Instituts in Instrumenten des harten Kernkapitals von Unternehmen der Finanzbranche, die eine Überkreuzbeteiligung mit dem Institut eingegangen sind, die dem Ziel dient, dessen Eigenmittel künstlich zu erhöhen (negativer Betrag)</t>
  </si>
  <si>
    <t>Direkte, indirekte und synthetische Positionen des Instituts in Instrumenten des harten Kernkapitals von Unternehmen der Finanzbranche, an denen das Institut keine wesentliche Beteiligung hält (mehr als 10 % und abzüglich anrechenbarer Verkaufspositionen) (negativer Betrag)</t>
  </si>
  <si>
    <t>Direkte, indirekte und synthetische Positionen des Instituts in Instrumenten des harten Kernkapitals von Unternehmen der Finanzbranche, an denen das Institut eine wesentliche Beteiligung hält (mehr als 10 % und abzüglich anrechenbarer Verkaufspositionen) (negativer Betrag)</t>
  </si>
  <si>
    <t>EU-20a</t>
  </si>
  <si>
    <t>Risikopositionsbetrag aus folgenden Posten, denen ein Risikogewicht von 1 250 % zuzuordnen ist, wenn das Institut als Alternative jenen Risikopositionsbetrag vom Betrag der Posten des harten Kernkapitals abzieht</t>
  </si>
  <si>
    <t>EU-20b</t>
  </si>
  <si>
    <t xml:space="preserve">     davon: aus qualifizierten Beteiligungen außerhalb des Finanzsektors (negativer Betrag)</t>
  </si>
  <si>
    <t>EU-20c</t>
  </si>
  <si>
    <t xml:space="preserve">     davon: aus Verbriefungspositionen (negativer Betrag)</t>
  </si>
  <si>
    <t>EU-20d</t>
  </si>
  <si>
    <t xml:space="preserve">     davon: aus Vorleistungen (negativer Betrag)</t>
  </si>
  <si>
    <t>Betrag, der über dem Schwellenwert von 17,65 % liegt (negativer Betrag)</t>
  </si>
  <si>
    <t xml:space="preserve">     davon: direkte, indirekte und synthetische Positionen des Instituts in Instrumenten des harten Kernkapitals von Unternehmen der Finanzbranche, an denen das Institut eine wesentliche Beteiligung hält</t>
  </si>
  <si>
    <t xml:space="preserve">     davon: latente Steueransprüche, die aus temporären Differenzen resultieren</t>
  </si>
  <si>
    <t>EU-25a</t>
  </si>
  <si>
    <t>Verluste des laufenden Geschäftsjahres (negativer Betrag)</t>
  </si>
  <si>
    <t>EU-25b</t>
  </si>
  <si>
    <t>Vorhersehbare steuerliche Belastung auf Posten des harten Kernkapitals, es sei denn, das Institut passt den Betrag der Posten des harten Kernkapitals in angemessener Form an, wenn eine solche steuerliche Belastung die Summe, bis zu der diese Posten zur Deckung von Risiken oder Verlusten dienen können, verringert (negativer Betrag)</t>
  </si>
  <si>
    <t>27a</t>
  </si>
  <si>
    <t>Regulatorische Anpassungen des harten Kernkapitals (CET1) insgesamt</t>
  </si>
  <si>
    <t xml:space="preserve">Hartes Kernkapital (CET1) </t>
  </si>
  <si>
    <t>Zusätzliches Kernkapital (AT1): Instrumente</t>
  </si>
  <si>
    <t>Kapitalinstrumente und das mit ihnen verbundene Agio</t>
  </si>
  <si>
    <t xml:space="preserve">     davon: gemäß anwendbaren Rechnungslegungsstandards als Eigenkapital eingestuft</t>
  </si>
  <si>
    <t xml:space="preserve">     davon: gemäß anwendbaren Rechnungslegungsstandards als Passiva eingestuft</t>
  </si>
  <si>
    <t>Betrag der Posten im Sinne von Artikel 484 Absatz 4 CRR zuzüglich des damit verbundenen Agios, dessen Anrechnung auf das zusätzliche Kernkapital ausläuft</t>
  </si>
  <si>
    <t>EU-33a</t>
  </si>
  <si>
    <t>Betrag der Posten im Sinne von Artikel 494a Absatz 1 CRR, dessen Anrechnung auf das zusätzliche Kernkapital ausläuft</t>
  </si>
  <si>
    <t>EU-33b</t>
  </si>
  <si>
    <t>Betrag der Posten im Sinne von Artikel 494b Absatz 1 CRR, dessen Anrechnung auf das zusätzliche Kernkapital ausläuft</t>
  </si>
  <si>
    <t xml:space="preserve">Zum konsolidierten zusätzlichen Kernkapital zählende Instrumente des qualifizierten Kernkapitals (einschließlich nicht in Zeile 5 enthaltener Minderheitsbeteiligungen), die von Tochterunternehmen begeben worden sind und von Drittparteien gehalten werden </t>
  </si>
  <si>
    <t xml:space="preserve">    davon: von Tochterunternehmen begebene Instrumente, deren Anrechnung ausläuft </t>
  </si>
  <si>
    <t xml:space="preserve">   Zusätzliches Kernkapital (AT1) vor regulatorischen Anpassungen</t>
  </si>
  <si>
    <t>Zusätzliches Kernkapital (AT1): regulatorische Anpassungen</t>
  </si>
  <si>
    <t>Direkte, indirekte und synthetische Positionen eines Instituts in eigenen Instrumenten des zusätzlichen Kernkapitals (negativer Betrag)</t>
  </si>
  <si>
    <t>Direkte, indirekte und synthetische Positionen des Instituts in Instrumenten des zusätzlichen Kernkapitals von Unternehmen der Finanzbranche, die eine Überkreuzbeteiligung mit dem Institut eingegangen sind, die dem Ziel dient, dessen Eigenmittel künstlich zu erhöhen (negativer Betrag)</t>
  </si>
  <si>
    <t>Direkte, indirekte und synthetische Positionen des Instituts in Instrumenten des zusätzlichen Kernkapitals von Unternehmen der Finanzbranche, an denen das Institut keine wesentliche Beteiligung hält (mehr als 10 % und abzüglich anrechenbarer Verkaufspositionen) (negativer Betrag)</t>
  </si>
  <si>
    <t>Direkte, indirekte und synthetische Positionen des Instituts in Instrumenten des zusätzlichen Kernkapitals von Unternehmen der Finanzbranche, an denen das Institut eine wesentliche Beteiligung hält (abzüglich anrechenbarer Verkaufspositionen) (negativer Betrag)</t>
  </si>
  <si>
    <t xml:space="preserve">42a </t>
  </si>
  <si>
    <t>Sonstige regulatorische Anpassungen des zusätzlichen Kernkapitals</t>
  </si>
  <si>
    <t>Regulatorische Anpassungen des zusätzlichen Kernkapitals (AT1) insgesamt</t>
  </si>
  <si>
    <t xml:space="preserve">Zusätzliches Kernkapital (AT1) </t>
  </si>
  <si>
    <t>Kernkapital (T1 = CET1 + AT1)</t>
  </si>
  <si>
    <t>Ergänzungskapital (T2): Instrumente</t>
  </si>
  <si>
    <t>Betrag der Posten im Sinne von Artikel 484 Absatz 5 CRR zuzüglich des damit verbundenen Agios, dessen Anrechnung auf das Ergänzungskapital nach Maßgabe von Artikel 486 Absatz 4 CRR ausläuft</t>
  </si>
  <si>
    <t>EU-47a</t>
  </si>
  <si>
    <t>Betrag der Posten im Sinne von Artikel 494a Absatz 2 CRR, dessen Anrechnung auf das Ergänzungskapital ausläuft</t>
  </si>
  <si>
    <t>EU-47b</t>
  </si>
  <si>
    <t>Betrag der Posten im Sinne von Artikel 494b Absatz 2 CRR, dessen Anrechnung auf das Ergänzungskapital ausläuft</t>
  </si>
  <si>
    <t xml:space="preserve">Zum konsolidierten Ergänzungskapital zählende qualifizierte Eigenmittelinstrumente (einschließlich nicht in Zeile 5 oder Zeile 34 dieses Meldebogens enthaltener Minderheitsbeteiligungen bzw. Instrumente des zusätzlichen Kernkapitals), die von Tochterunternehmen begeben worden sind und von Drittparteien gehalten werden </t>
  </si>
  <si>
    <t xml:space="preserve">   davon: von Tochterunternehmen begebene Instrumente, deren Anrechnung ausläuft</t>
  </si>
  <si>
    <t>Kreditrisikoanpassungen</t>
  </si>
  <si>
    <t>Ergänzungskapital (T2) vor regulatorischen Anpassungen</t>
  </si>
  <si>
    <t>Ergänzungskapital (T2): regulatorische Anpassungen </t>
  </si>
  <si>
    <t>Direkte, indirekte und synthetische Positionen eines Instituts in eigenen Instrumenten des Ergänzungskapitals und nachrangigen Darlehen (negativer Betrag)</t>
  </si>
  <si>
    <t>Direkte, indirekte und synthetische Positionen des Instituts in Instrumenten des Ergänzungskapitals und nachrangigen Darlehen von Unternehmen der Finanzbranche, die eine Überkreuzbeteiligung mit dem Institut eingegangen sind, die dem Ziel dient, dessen Eigenmittel künstlich zu erhöhen (negativer Betrag)</t>
  </si>
  <si>
    <t xml:space="preserve">Direkte, indirekte und synthetische Positionen des Instituts in Instrumenten des Ergänzungskapitals und nachrangigen Darlehen von Unternehmen der Finanzbranche, an denen das Institut keine wesentliche Beteiligung hält (mehr als 10 % und abzüglich anrechenbarer Verkaufspositionen) (negativer Betrag)  </t>
  </si>
  <si>
    <t>54a</t>
  </si>
  <si>
    <t>Direkte, indirekte und synthetische Positionen des Instituts in Instrumenten des Ergänzungskapitals und nachrangigen Darlehen von Unternehmen der Finanzbranche, an denen das Institut eine wesentliche Beteiligung hält (abzüglich anrechenbarer Verkaufspositionen) (negativer Betrag)</t>
  </si>
  <si>
    <t>Betrag der von den Posten der berücksichtigungsfähigen Verbindlichkeiten in Abzug zu bringenden Posten, der die Posten der berücksichtigungsfähigen Verbindlichkeiten des Instituts überschreitet (negativer Betrag)</t>
  </si>
  <si>
    <t>EU-56b</t>
  </si>
  <si>
    <t>Sonstige regulatorische Anpassungen des Ergänzungskapitals</t>
  </si>
  <si>
    <t>Regulatorische Anpassungen des Ergänzungskapitals (T2) insgesamt</t>
  </si>
  <si>
    <t xml:space="preserve">Ergänzungskapital (T2) </t>
  </si>
  <si>
    <t>Gesamtkapital (TC = T1 + T2)</t>
  </si>
  <si>
    <t>Gesamtrisikobetrag</t>
  </si>
  <si>
    <t>Kapitalquoten und -anforderungen einschließlich Puffer </t>
  </si>
  <si>
    <t>Harte Kernkapitalquote</t>
  </si>
  <si>
    <t>Kernkapitalquote</t>
  </si>
  <si>
    <t>Gesamtkapitalquote</t>
  </si>
  <si>
    <t>Anforderungen an die harte Kernkapitalquote des Instituts insgesamt</t>
  </si>
  <si>
    <t xml:space="preserve">davon: Anforderungen im Hinblick auf den Kapitalerhaltungspuffer </t>
  </si>
  <si>
    <t xml:space="preserve">davon: Anforderungen im Hinblick auf den antizyklischen Kapitalpuffer </t>
  </si>
  <si>
    <t xml:space="preserve">davon: Anforderungen im Hinblick auf den Systemrisikopuffer </t>
  </si>
  <si>
    <t>EU-67a</t>
  </si>
  <si>
    <t>davon: Anforderungen im Hinblick auf die von global systemrelevanten Instituten (G-SII) bzw. anderen systemrelevanten Institute (O-SII) vorzuhaltenden Puffer</t>
  </si>
  <si>
    <t>EU-67b</t>
  </si>
  <si>
    <t>davon: zusätzliche Eigenmittelanforderungen zur Eindämmung anderer Risiken als des Risikos einer übermäßigen Verschuldung</t>
  </si>
  <si>
    <t>Harte Kernkapitalquote (ausgedrückt als Prozentsatz des Risikopositionsbetrags) nach Abzug der zur Erfüllung der Mindestkapitalanforderungen erforderlichen Werte</t>
  </si>
  <si>
    <t>Nationale Mindestanforderungen (falls abweichend von Basel III)</t>
  </si>
  <si>
    <t>Beträge unter den Schwellenwerten für Abzüge (vor Risikogewichtung) </t>
  </si>
  <si>
    <t xml:space="preserve">Direkte und indirekte Positionen des Instituts in Instrumenten des harten Kernkapitals von Unternehmen der Finanzbranche, an denen das Institut eine wesentliche Beteiligung hält (unter dem Schwellenwert von 17,65 % und abzüglich anrechenbarer Verkaufspositionen) </t>
  </si>
  <si>
    <t>Anwendbare Obergrenzen für die Einbeziehung von Wertberichtigungen in das Ergänzungskapital </t>
  </si>
  <si>
    <t>Auf das Ergänzungskapital anrechenbare Kreditrisikoanpassungen in Bezug auf Forderungen, für die der Standardansatz gilt (vor Anwendung der Obergrenze)</t>
  </si>
  <si>
    <t>Obergrenze für die Anrechnung von Kreditrisikoanpassungen auf das Ergänzungskapital im Rahmen des Standardansatzes</t>
  </si>
  <si>
    <t>Auf das Ergänzungskapital anrechenbare Kreditrisikoanpassungen in Bezug auf Forderungen, für die der auf internen Beurteilungen basierende Ansatz gilt (vor Anwendung der Obergrenze)</t>
  </si>
  <si>
    <t>Obergrenze für die Anrechnung von Kreditrisikoanpassungen auf das Ergänzungskapital im Rahmen des auf internen Beurteilungen basierenden Ansatzes</t>
  </si>
  <si>
    <t>Eigenkapitalinstrumente, für die die Auslaufregelungen gelten (anwendbar nur vom 1. Januar 2014 bis zum 1. Januar 2022)</t>
  </si>
  <si>
    <t>Derzeitige Obergrenze für Instrumente des harten Kernkapitals, für die Auslaufregelungen gelten</t>
  </si>
  <si>
    <t>Wegen Obergrenze aus dem harten Kernkapital ausgeschlossener Betrag (Betrag über Obergrenze nach Tilgungen und Fälligkeiten)</t>
  </si>
  <si>
    <t>Derzeitige Obergrenze für Instrumente des zusätzlichen Kernkapitals, für die Auslaufregelungen gelten</t>
  </si>
  <si>
    <t>Wegen Obergrenze aus dem zusätzlichen Kernkapital ausgeschlossener Betrag (Betrag über Obergrenze nach Tilgungen und Fälligkeiten)</t>
  </si>
  <si>
    <t>Derzeitige Obergrenze für Instrumente des Ergänzungskapitals, für die Auslaufregelungen gelten</t>
  </si>
  <si>
    <t>Wegen Obergrenze aus dem Ergänzungskapital ausgeschlossener Betrag (Betrag über Obergrenze nach Tilgungen und Fälligkeiten)</t>
  </si>
  <si>
    <t>Bilanz in veröffentlichtem Abschluss</t>
  </si>
  <si>
    <t>Im aufsichtlichen Konsolidierungskreis</t>
  </si>
  <si>
    <t>Verweis</t>
  </si>
  <si>
    <t>Zum Ende des Zeitraums</t>
  </si>
  <si>
    <t>Gesamtaktiva</t>
  </si>
  <si>
    <t>Gesamtpassiva</t>
  </si>
  <si>
    <t>Aktienkapital</t>
  </si>
  <si>
    <t>Meldebogen EU OV1 – Übersicht über die Gesamtrisikobeträge</t>
  </si>
  <si>
    <t>Gesamtrisikobetrag (TREA)</t>
  </si>
  <si>
    <t>Eigenmittel-anforderungen insgesamt</t>
  </si>
  <si>
    <t>T</t>
  </si>
  <si>
    <t>T-1</t>
  </si>
  <si>
    <t>Kreditrisiko (ohne Gegenparteiausfallrisiko)</t>
  </si>
  <si>
    <t xml:space="preserve">Davon: Standardansatz </t>
  </si>
  <si>
    <t xml:space="preserve">Davon: IRB-Basisansatz (F-IRB) </t>
  </si>
  <si>
    <t>Davon: Slotting-Ansatz</t>
  </si>
  <si>
    <t>EU 4a</t>
  </si>
  <si>
    <t>Davon: Beteiligungspositionen nach dem einfachen Risikogewichtungsansatz</t>
  </si>
  <si>
    <t xml:space="preserve">Davon: Fortgeschrittener IRB-Ansatz (A-IRB) </t>
  </si>
  <si>
    <t xml:space="preserve">Gegenparteiausfallrisiko – CCR </t>
  </si>
  <si>
    <t>Davon: Auf einem internen Modell beruhende Methode (IMM)</t>
  </si>
  <si>
    <t>EU 8a</t>
  </si>
  <si>
    <t>Davon: Risikopositionen gegenüber einer CCP</t>
  </si>
  <si>
    <t>EU 8b</t>
  </si>
  <si>
    <t>Davon: Anpassung der Kreditbewertung (CVA)</t>
  </si>
  <si>
    <t>Davon: Sonstiges CCR</t>
  </si>
  <si>
    <t>Entfällt</t>
  </si>
  <si>
    <t xml:space="preserve">Abwicklungsrisiko </t>
  </si>
  <si>
    <t>Verbriefungspositionen im Anlagebuch (nach Anwendung der Obergrenze)</t>
  </si>
  <si>
    <t xml:space="preserve">Davon: SEC-IRBA </t>
  </si>
  <si>
    <t>Davon: SEC-ERBA (einschl. IAA)</t>
  </si>
  <si>
    <t xml:space="preserve">Davon: SEC-SA </t>
  </si>
  <si>
    <t>EU 19a</t>
  </si>
  <si>
    <t>Davon: 1250 % / Abzug</t>
  </si>
  <si>
    <t>Positions-, Währungs- und Warenpositionsrisiken (Marktrisiko)</t>
  </si>
  <si>
    <t xml:space="preserve">Davon: IMA </t>
  </si>
  <si>
    <t>EU 22a</t>
  </si>
  <si>
    <t>Großkredite</t>
  </si>
  <si>
    <t xml:space="preserve">Operationelles Risiko </t>
  </si>
  <si>
    <t>EU 23a</t>
  </si>
  <si>
    <t xml:space="preserve">Davon: Basisindikatoransatz </t>
  </si>
  <si>
    <t>EU 23b</t>
  </si>
  <si>
    <t>EU 23c</t>
  </si>
  <si>
    <t xml:space="preserve">Davon: Fortgeschrittener Messansatz </t>
  </si>
  <si>
    <t>Beträge unter den Abzugsschwellenwerten (mit einem Risikogewicht von 250 %)</t>
  </si>
  <si>
    <t>Gesamt</t>
  </si>
  <si>
    <t>Meldebogen EU KM1 – Schlüsselparameter</t>
  </si>
  <si>
    <t>Verfügbare Eigenmittel (Beträge)</t>
  </si>
  <si>
    <t xml:space="preserve">Kernkapital (T1) </t>
  </si>
  <si>
    <t xml:space="preserve">Gesamtkapital </t>
  </si>
  <si>
    <t>Risikogewichtete Positionsbeträge</t>
  </si>
  <si>
    <t>Kernkapitalquote (%)</t>
  </si>
  <si>
    <t>Gesamtkapitalquote (%)</t>
  </si>
  <si>
    <t>Zusätzliche Eigenmittelanforderungen für andere Risiken als das Risiko einer übermäßigen Verschuldung (in % des risikogewichteten Positionsbetrags)</t>
  </si>
  <si>
    <t>EU 7a</t>
  </si>
  <si>
    <t>EU 7b</t>
  </si>
  <si>
    <t xml:space="preserve">     Davon: in Form von CET1 vorzuhalten (Prozentpunkte)</t>
  </si>
  <si>
    <t>EU 7c</t>
  </si>
  <si>
    <t xml:space="preserve">     Davon: in Form von T1 vorzuhalten (Prozentpunkte)</t>
  </si>
  <si>
    <t>EU 7d</t>
  </si>
  <si>
    <t>SREP-Gesamtkapitalanforderung (%)</t>
  </si>
  <si>
    <t>Kombinierte Kapitalpuffer- und Gesamtkapitalanforderung (in % des risikogewichteten Positionsbetrags)</t>
  </si>
  <si>
    <t>Kapitalerhaltungspuffer (%)</t>
  </si>
  <si>
    <t>Kapitalerhaltungspuffer aufgrund von Makroaufsichtsrisiken oder Systemrisiken auf Ebene eines Mitgliedstaats (%)</t>
  </si>
  <si>
    <t>Institutsspezifischer antizyklischer Kapitalpuffer (%)</t>
  </si>
  <si>
    <t>EU 9a</t>
  </si>
  <si>
    <t>Systemrisikopuffer (%)</t>
  </si>
  <si>
    <t>Puffer für global systemrelevante Institute (%)</t>
  </si>
  <si>
    <t>EU 10a</t>
  </si>
  <si>
    <t>Puffer für sonstige systemrelevante Institute (%)</t>
  </si>
  <si>
    <t>Kombinierte Kapitalpufferanforderung (%)</t>
  </si>
  <si>
    <t>EU 11a</t>
  </si>
  <si>
    <t>Gesamtkapitalanforderungen (%)</t>
  </si>
  <si>
    <t>Nach Erfüllung der SREP-Gesamtkapitalanforderung verfügbares CET1 (%)</t>
  </si>
  <si>
    <t>Verschuldungsquote</t>
  </si>
  <si>
    <t>Gesamtrisikopositionsmessgröße</t>
  </si>
  <si>
    <t>Verschuldungsquote (%)</t>
  </si>
  <si>
    <t>EU 14a</t>
  </si>
  <si>
    <t xml:space="preserve">Zusätzliche Eigenmittelanforderungen für das Risiko einer übermäßigen Verschuldung (%) </t>
  </si>
  <si>
    <t>EU 14b</t>
  </si>
  <si>
    <t>EU 14c</t>
  </si>
  <si>
    <t>SREP-Gesamtverschuldungsquote (%)</t>
  </si>
  <si>
    <t>Anforderung für den Puffer bei der Verschuldungsquote und die Gesamtverschuldungsquote (in % der Gesamtrisikopositionsmessgröße)</t>
  </si>
  <si>
    <t>EU 14d</t>
  </si>
  <si>
    <t>Puffer bei der Verschuldungsquote (%)</t>
  </si>
  <si>
    <t>EU 14e</t>
  </si>
  <si>
    <t>Gesamtverschuldungsquote (%)</t>
  </si>
  <si>
    <t>Liquiditätsdeckungsquote</t>
  </si>
  <si>
    <t>Liquide Aktiva hoher Qualität (HQLA) insgesamt (gewichteter Wert – Durchschnitt)</t>
  </si>
  <si>
    <t>EU 16a</t>
  </si>
  <si>
    <t xml:space="preserve">Mittelabflüsse – Gewichteter Gesamtwert </t>
  </si>
  <si>
    <t>EU 16b</t>
  </si>
  <si>
    <t xml:space="preserve">Mittelzuflüsse – Gewichteter Gesamtwert </t>
  </si>
  <si>
    <t>Nettomittelabflüsse insgesamt (angepasster Wert)</t>
  </si>
  <si>
    <t>Liquiditätsdeckungsquote (%)</t>
  </si>
  <si>
    <t>Strukturelle Liquiditätsquote</t>
  </si>
  <si>
    <t>Verfügbare stabile Refinanzierung, gesamt</t>
  </si>
  <si>
    <t>Erforderliche stabile Refinanzierung, gesamt</t>
  </si>
  <si>
    <t>Strukturelle Liquiditätsquote (NSFR) (%)</t>
  </si>
  <si>
    <t>Tabelle EU REMA – Vergütungspolitik</t>
  </si>
  <si>
    <t xml:space="preserve">Meldebogen EU REM1 – Für das Geschäftsjahr gewährte Vergütung </t>
  </si>
  <si>
    <t>Leitungsorgan - Aufsichtsfunktion</t>
  </si>
  <si>
    <t xml:space="preserve">Leitungsorgan - Leitungsfunktion </t>
  </si>
  <si>
    <t>Sonstige Mitglieder der Geschäftsleitung</t>
  </si>
  <si>
    <t>Sonstige identifizierte Mitarbeiter</t>
  </si>
  <si>
    <t>Feste Vergütung</t>
  </si>
  <si>
    <t>Anzahl der identifizierten Mitarbeiter</t>
  </si>
  <si>
    <t>Feste Vergütung insgesamt</t>
  </si>
  <si>
    <t>Davon: monetäre Vergütung</t>
  </si>
  <si>
    <t>(Gilt nicht in der EU)</t>
  </si>
  <si>
    <t>EU-4 a</t>
  </si>
  <si>
    <t>Davon: Anteile oder gleichwertige Beteiligungen</t>
  </si>
  <si>
    <t xml:space="preserve">Davon: an Anteile geknüpfte Instrumente oder gleichwertige nicht liquiditätswirksame Instrumente </t>
  </si>
  <si>
    <t>EU-5x</t>
  </si>
  <si>
    <t>Davon: andere Instrumente</t>
  </si>
  <si>
    <t>Davon: sonstige Positionen</t>
  </si>
  <si>
    <t>Variable Vergütung</t>
  </si>
  <si>
    <t>Variable Vergütung insgesamt</t>
  </si>
  <si>
    <t>Davon: zurückbehalten</t>
  </si>
  <si>
    <t>EU-13a</t>
  </si>
  <si>
    <t>EU-14a</t>
  </si>
  <si>
    <t>EU-13b</t>
  </si>
  <si>
    <t>EU-14b</t>
  </si>
  <si>
    <t>EU-14x</t>
  </si>
  <si>
    <t>EU-14y</t>
  </si>
  <si>
    <t>Vergütung insgesamt (2 + 10)</t>
  </si>
  <si>
    <t>Meldebogen EU REM2 - Sonderzahlungen an Mitarbeiter, deren berufliche Tätigkeiten einen wesentlichen Einfluss auf das Risikoprofil des Instituts haben (identifizierte Mitarbeiter)</t>
  </si>
  <si>
    <t xml:space="preserve">Garantierte variable Vergütung – Gesamtbetrag </t>
  </si>
  <si>
    <t>Gewährte garantierte variable Vergütung - Zahl der identifizierten Mitarbeiter</t>
  </si>
  <si>
    <t>Gewährte garantierte variable Vergütung - Gesamtbetrag</t>
  </si>
  <si>
    <t>Davon: während des Geschäftsjahres ausgezahlte garantierte variable Vergütung, die nicht auf die Obergrenze für Bonuszahlungen angerechnet wird</t>
  </si>
  <si>
    <t>Die in früheren Zeiträumen gewährten Abfindungen, die während des Geschäftsjahres ausgezahlt wurden</t>
  </si>
  <si>
    <t>In früheren Perioden gewährte, während des Geschäftsjahres gezahlte Abfindungen – Anzahl der identifizierten Mitarbeiter</t>
  </si>
  <si>
    <t>In früheren Perioden gewährte, während des Geschäftsjahres gezahlte Abfindungen - Gesamtbetrag</t>
  </si>
  <si>
    <t>Während des Geschäftsjahres gewährte Abfindungen</t>
  </si>
  <si>
    <t>Während des Geschäftsjahres gewährte Abfindungen - Anzahl der identifizierten Mitarbeiter</t>
  </si>
  <si>
    <t>Während des Geschäftsjahres gewährte Abfindungen - Gesamtbetrag</t>
  </si>
  <si>
    <t xml:space="preserve">Davon: während des Geschäftsjahres gezahlt </t>
  </si>
  <si>
    <t>Davon: während des Geschäftsjahres gezahlte Abfindungen, die nicht auf die Obergrenze für Bonuszahlungen angerechnet werden</t>
  </si>
  <si>
    <t>Davon: höchste Abfindung, die einer einzigen Person gewährt wurde</t>
  </si>
  <si>
    <t xml:space="preserve">Meldebogen REM3 – Zurückbehaltene Vergütung </t>
  </si>
  <si>
    <t>EU - g</t>
  </si>
  <si>
    <t>EU - h</t>
  </si>
  <si>
    <t>Zurückbehaltene und einbehaltene Vergütung</t>
  </si>
  <si>
    <t>Gesamtbetrag der für frühere Leistungsperioden gewährten, zurückbehaltenen Vergütungen</t>
  </si>
  <si>
    <t xml:space="preserve">
Davon: im Geschäftsjahr zu beziehen</t>
  </si>
  <si>
    <t xml:space="preserve">
Davon: in nachfolgenden Geschäftsjahren zu beziehen</t>
  </si>
  <si>
    <t>Höhe von Leistungs-anpassungen, die im Geschäftsjahr bei zurückbehaltenen, im Geschäftsjahr zu beziehenden Vergütungen vorgenommen wurden</t>
  </si>
  <si>
    <t>Höhe von Leistungs-anpassungen, die im Geschäftsjahr bei zurückbehaltenen, in künftigen jährlichen Leistungsperioden zu beziehenden Vergütungen vorgenommen wurden</t>
  </si>
  <si>
    <t>Gesamthöhe der durch nachträgliche implizite Anpassungen bedingten Anpassungen während des Geschäftsjahres (wie Wertänderungen, die auf veränderte Kurse der betreffenden Instrumente zurückzuführen sind)</t>
  </si>
  <si>
    <t xml:space="preserve">Gesamthöhe der vor dem Geschäftsjahr gewährten, zurückbehaltenen Vergütungen, die im Geschäftsjahr tatsächlich gezahlt wurden </t>
  </si>
  <si>
    <t>Gesamthöhe der für frühere Leistungsperioden gewährten und zurückbehaltenen Vergütungen, die erdient sind, aber Sperrfristen unterliegen</t>
  </si>
  <si>
    <t>Monetäre Vergütung</t>
  </si>
  <si>
    <t xml:space="preserve">
Anteile oder gleichwertige Beteiligungen</t>
  </si>
  <si>
    <t xml:space="preserve">An Anteile geknüpfte Instrumente oder gleichwertige nicht liquiditätswirksame Instrumente </t>
  </si>
  <si>
    <t>Sonstige Instrumente</t>
  </si>
  <si>
    <t>Sonstige Formen</t>
  </si>
  <si>
    <t>Leitungsorgan - Leitungsfunktion</t>
  </si>
  <si>
    <t>Gesamtbetrag</t>
  </si>
  <si>
    <t>EUR</t>
  </si>
  <si>
    <t>Identifizierte Mitarbeiter, die ein hohes Einkommen im Sinne von Artikel 450 Absatz 1 Buchstabe i CRR beziehen</t>
  </si>
  <si>
    <t>1 000 000 bis unter 1 500 000</t>
  </si>
  <si>
    <t>1 500 000 bis unter 2 000 000</t>
  </si>
  <si>
    <t>2 000 000 bis unter 2 500 000</t>
  </si>
  <si>
    <t>2 500 000 bis unter 3 000 000</t>
  </si>
  <si>
    <t>3 000 000 bis unter 3 500 000</t>
  </si>
  <si>
    <t>3 500 000 bis unter 4 000 000</t>
  </si>
  <si>
    <t>4 000 000 bis unter 4 500 000</t>
  </si>
  <si>
    <t>4 500 000 bis unter 5 000 000</t>
  </si>
  <si>
    <t>5 000 000 bis unter 6 000 000</t>
  </si>
  <si>
    <t>6 000 000 bis unter 7 000 000</t>
  </si>
  <si>
    <t>7 000 000 bis unter 8 000 000</t>
  </si>
  <si>
    <t>x</t>
  </si>
  <si>
    <t>Diese Liste ist verlängerbar, sollten weitere Vergütungsstufen benötigt werden.</t>
  </si>
  <si>
    <t>Meldebogen EU REM5 - Angaben zur Vergütung der Mitarbeiter, deren berufliche Tätigkeiten einen wesentlichen Einfluss auf das Risikoprofil des Instituts haben (identifizierte Mitarbeiter)</t>
  </si>
  <si>
    <t xml:space="preserve">a </t>
  </si>
  <si>
    <t>h</t>
  </si>
  <si>
    <t>i</t>
  </si>
  <si>
    <t>j</t>
  </si>
  <si>
    <t>Vergütung Leitungsorgan</t>
  </si>
  <si>
    <t>Geschäftsfelder</t>
  </si>
  <si>
    <t>Gesamt-summe Leitungsorgan</t>
  </si>
  <si>
    <t>Investment Banking</t>
  </si>
  <si>
    <t>Retail Banking</t>
  </si>
  <si>
    <t>Vermögens-verwaltung</t>
  </si>
  <si>
    <t>Unternehmens-funktionen</t>
  </si>
  <si>
    <t>Unabhängige interne Kontroll-funktionen</t>
  </si>
  <si>
    <t>Alle Sonstigen</t>
  </si>
  <si>
    <t xml:space="preserve">Gesamt-summe </t>
  </si>
  <si>
    <t>Gesamtanzahl der identifizierten Mitarbeiter</t>
  </si>
  <si>
    <t>Davon: Mitglieder des Leitungsorgans</t>
  </si>
  <si>
    <t>Davon: sonstige Mitglieder der Geschäftsleitung</t>
  </si>
  <si>
    <t>Davon: sonstige identifizierte Mitarbeiter</t>
  </si>
  <si>
    <t>Gesamtvergütung der identifizierten Mitarbeiter</t>
  </si>
  <si>
    <t xml:space="preserve">Davon: variable Vergütung </t>
  </si>
  <si>
    <t xml:space="preserve">Davon: feste Vergütung </t>
  </si>
  <si>
    <t>Von der Veröffentlichung der Anzahl der von Mitgliedern des Leitungsorgans bekleideten Leitungs- oder Aufsichtsfunktionen (Information gemäß Artikel 435 Absatz 2 lit. a CRR) wird gemäß Artikel 432 Absatz 1 CRR abgesehen, weil die Volkskreditbank AG nicht als Kreditinstitut von erheblicher Bedeutung im Sinne des § 5 Absatz 4 BWG anzusehen ist, daher die nummerischen Mandatsgrenzen für Geschäftsleiter gemäß § 5 Absatz 1 Z 9a BWG bzw. für Aufsichtsratsmitglieder gemäß § 28a Absatz 5 Z 5 BWG nicht zur Anwendung gelangen und diese Information insofern nicht als wesentlich anzusehen ist.</t>
  </si>
  <si>
    <t>In der Volkskreditbank AG wurde eine Richtlinie für die Auswahl und Beurteilung der Eignung von Mitgliedern des Aufsichtsrates und des Vorstandes („Fit &amp; Proper Richtlinie“) beschlossen. Die Richtlinie definiert im Einklang mit den rechtlichen Vorgaben Strategie und Kriterien für die Auswahl von Vorständen und Aufsichtsräten, legt den Prozess und die Verantwortlichkeiten für die Durchführung von Eignungsbeurteilungen fest und enthält eine Strategie zur Sicherstellung der Eignung. Die Durchführung der Eignungsbeurteilung obliegt dem eingerichteten Nominierungsausschuss. Dieser hat sämtliche Vorstände und Aufsichtsräte der Volkskreditbank AG im Sinne der Richtlinie als geeignet beurteilt. Sie verfügen über die in der Richtlinie – und somit auch über die im BWG und im FMA Rundschreiben zur Eignungsprüfung von Geschäftsleitern, Aufsichtsratsmitgliedern und Inhabern von Schlüsselfunktionen – definierten erforderlichen Kenntnisse, Fähigkeiten und Erfahrungen.
Bei der Besetzung frei werdender Stellen im Aufsichtsrat und Vorstand wird der Aufsichtsrat durch den eingerichteten Nominierungsausschuss unterstützt, der hierbei – im Einklang mit der internen Fit &amp; Proper Richtlinie – die Aufgaben gemäß § 29 BWG wahrnimmt. Die Rahmenbedingungen für die Auswahl von Mitgliedern des Vorstandes sowie zur Überwachung und Planung der Nachfolge im Vorstand wurden vom Präsidialausschuss des Aufsichtsrates in einer Richtlinie festgelegt.</t>
  </si>
  <si>
    <t xml:space="preserve">Der Nominierungsausschuss hat eine Zielquote für das unterrepräsentierte Geschlecht im Aufsichtsrat mit 30 % und im Vorstand mit einem Drittel der Vorstandsmandate festgelegt. Diese festgelegten Ziele werden durch vorgeschlagene Maßnahmen in einer durch den Nominierungsausschuss beschlossenen umfangreichen Strategie zur Erreichung der Zielquote für das unterrepräsentierte Geschlecht und in der Fit &amp; Proper Richtlinie unterstützt. Zum Stichtag 31.12.2021 sind Frauen im Vorstand mit 33 % und im Aufsichtsrat mit 33,3 % (ohne Berücksichtigung der ArbeitnehmervertreterInnen) bzw. mit 35,7 % (mit Berücksichtigung der ArbeitnehmervertreterInnen) vertreten. Die Zielquoten sind damit erfüllt. 
Der Nominierungsausschuss sieht es als seine Verantwortung an, die Ziele der Diversität umzusetzen, laufend zu betonen und (sobald erreicht) weiter aufrecht zu erhalten. 
Zur Erreichung der Zielquote für das unterrepräsentierte Geschlecht im Vorstand und im Aufsichtsrat wird vom Nominierungsausschuss folgende Strategie für das Recruiting festgelegt: 
Der Nominierungsausschuss bekennt sich dazu, für neu zu besetzende Stellen des Aufsichtsrates und Vor-standes Frauen mit entsprechender Eignung zu gewinnen. Die Suche nach geeigneten Kandidaten wird anhand einer Aufgabenbeschreibung mit Bewerberprofil für die jeweilige Stelle durchgeführt. Diese Aufgabenbeschreibung samt Bewerberprofil muss objektive Entscheidungen durch den Nominierungsausschuss gewährleisten und es müssen entsprechende Kriterien aufgewiesen werden. 
Der Nominierungsausschuss lädt in Ausschreibungen aktiv Frauen zur Bewerbung ein, soweit dies aufgrund rechtlicher Bestimmungen möglich ist. Hierbei soll insbesondere ein bewusstes Augenmerk auf die Darstellung der VKB-Bank als ein Unternehmen, dem Chancengleichheit und die Vereinbarkeit von Beruf und Familie wichtig ist, gelegt werden. Ziel von Ausschreibungen muss immer sein, eine ausgewogene Anzahl von möglichen Kandidaten beiden Geschlechts zur Bewerbung zu motivieren (Gendermix). Melden sich bei einer Bewerbung von offenen Stellen des Aufsichtsrates oder Vorstandes nur Personen eines Geschlechts, ist durch den Nominierungsausschuss zu evaluieren, welche Schritte gesetzt wurden, um beide Geschlechter zur Bewerbung zu motivieren. Ist die Zielquote für das unterrepräsentierte Geschlecht noch nicht erreicht, wird bei gleicher Qualifikation dem Vertreter des unterrepräsentieren Geschlechts der Vorzug bei der Abgabe von Empfehlungen gegeben. Ist die Zielquote bereits erreicht, müssen die Auswirkungen der Neuaufnahme auf die Zusammensetzung des jeweiligen Organs analysiert werden. </t>
  </si>
  <si>
    <t>In der Volkskreditbank AG ist ein Risikoausschuss des Aufsichtsrates eingerichtet, der die Anforderungen des § 39d BWG erfüllt und die Aufgaben gemäß § 39d BWG wahrnimmt. Bis 31.12.2021 fanden neun Sitzungen des Risikoausschusses statt.</t>
  </si>
  <si>
    <t>Wesentliche strategische Zielsetzungen im Liquiditätsrisikomanagement sind:
• die Sicherstellung der jederzeitigen Zahlungsfähigkeit
• Einrichten eines adäquaten Internal Liquidity Adequacy Assessment Process (ILAAP)
• Vorhalten eines angemessenen Liquiditätspuffers
• Optimierung der Refinanzierungsstruktur aus ökonomischer Perspektive, aus risikoorientierter Perspektive sowie hinsichtlich der Auswirkungen von bestehenden Liquiditätsvorschriften 
• Vermeidung von Konzentrationsrisiken (Diversifikation) in Bezug auf Refinanzierungsquellen und -termine, insbesondere durch:
   - Refinanzierung via breit gestreuter Kundeneinlagen
   - Refinanzierung mittels Eigenemissionen
   - Refinanzierung im Interbankengeschäft
   - Refinanzierung mittels OeNB-Tendergeschäften
• Einsatz eines wirksamen Liquiditätskostenmodells
• regelmäßige Validierung der Annahmen und Maßnahmen in der Liquiditätsrisikosteuerung
• Treffen von Vorsorgen für Stresssituationen
• Definition eines Notfallplans, der in seiner Ausgestaltung eine rasche und effiziente Umsetzung der erforderlichen Maßnahmen gewährleistet und die Auswirkungen von Stresstests berücksichtigt
Einen wesentlichen Teil des Planungsprozesses bildet die Planung der Refinanzierung. Diese ist mit dem Gesamtplanungsprozess eng verzahnt und steht mit diesem im Verlauf des Planungsprozesses in einer permanenten Wechselwirkung. Im Rahmen des operativen Liquiditätsmanagements erfolgt die kurzfristige Planung der Liquidität. Einen wesentlichen Bestandteil des operativen Liquiditätsmanagements bildet darüber hinaus die tagesaktuelle Planung und Steuerung des Bestands an Mindestreserveguthaben bei der OeNB und die damit verbundene Optimierung des diesbezüglichen Zinsaufwands. Der ökonomische Ausgleich von Liquiditätsspitzen mittels Geldmarkttransaktionen ist eine weitere operative Maßnahme zum kurzfristigen Management der Liquidität. Vom operativen Liquiditätsmanagement ist zudem auch die Steuerung der Innertagesliquidität umfasst.</t>
  </si>
  <si>
    <t>Seitens des Vorstands der VKB-Bank wird bestätigt, dass die eingerichteten Liquiditätsrisikomanagement-Systeme im Hinblick auf das Profil und die Strategie des Instituts angemessen sind.</t>
  </si>
  <si>
    <t>Zum Liquiditätsrisiko der VKB-Bank wird seitens des Vorstands folgende Aussage getroffen:
„Im Hinblick auf das Liquiditätsrisiko gilt der Grundsatz, dass Risiken nur in einem Ausmaß eingegangen werden, bei dem eine jederzeitige ausreichende Refinanzierung sichergestellt ist und ein ausreichender Liquiditätspuffer zur Verfügung steht. Konkrete Limite und Frühwarn-Schwellen spiegeln die Risikotoleranz in Bezug auf die wesentlichen Aspekte des Liquiditätsrisikos wider.“ 
Das Liquiditätsrisikomanagement des VKB-Konzerns folgt einem konservativen und von Vorsicht geprägten Ansatz. Mögliche Finanzierungsspitzen werden über den Liquiditätspuffer ausreichend abgesichert. Zusätzlich sorgen konservativ gesetzte Limits für Spielraum, wobei in Summe eine Erfüllung der regulatorischen Erfordernisse inklusive einem Sicherheitsaufschlag angestrebt wird. Wesentliche Grundlage dieser aufsichtlichen Anforderungen bildet dabei der Internal Liquidity Adequacy Assessment Process (ILAAP).
Generell wird - nicht zuletzt mittels eines eigenen Limits - auf ein ausgewogenes Verhältnis zwischen Kundeneinlagen und -ausleihungen geachtet. Dadurch soll die Abhängigkeit von den Kapitalmärkten auf ein möglichst geringes Maß reduziert werden. Aufgrund der Tatsache, dass die VKB-Bank ihre Kundeneinlagen zum größten Teil auf ihrem oberösterreichischen Heimmarkt generiert, besteht allerdings eine gewisse Abhängigkeit von der wirtschaftlichen Entwicklung in einem regional eng begrenzten Gebiet und damit ein entsprechendes Klumpenrisiko.
Im Hinblick auf die Abwicklung der Liquiditätsflüsse liegt eine einfache und leicht nachvollziehbare Struktur vor. Die Steuerbarkeit der Liquidität wird auch durch ein einfach strukturiertes Handelsbuch sowie die Tatsache begünstigt, dass keine „aktive“ Handelstätigkeit erfolgt.
Im eigenen Wertpapierbestand wird fast durchgängig eine Buy-and-Hold-Strategie verfolgt, was für überschaubare Umsätze sorgt.
Bei Eigenemissionen wird regelmäßig auf gestaffelte Fälligkeitstermine geachtet, um eine Konzentration bei auslaufenden Emissionen zu vermeiden.</t>
  </si>
  <si>
    <t>Im Derivategeschäft werden zur Besicherung ausschließlich Barsicherheiten gestellt. Als Besicherung für Tendergeschäfte werden neben besicherungsfähigen Wertpapieren Kreditforderungen von Kunden (Credit Claims) verwendet. Im Zusammenhang mit Kundeneinlagen sind unterschiedliche Limite, nach Firmenkunden und Privatkunden implementiert. Die durchschnittliche Höhe der TOP-10 Firmenkundeneinlagen betrug im Berichtsjahr € 117 Mio, jene von Privatkundeneinlagen € 37 Mio.</t>
  </si>
  <si>
    <t>n.a.</t>
  </si>
  <si>
    <t>Die VKB-Bank steht für Kunden- und Wertorientierung, regionale Verantwortung, Unabhängigkeit, Sicherheit und Kapitalstärke. Gemeinsam mit ihren Mitarbeitern repräsentiert die VKB-Bank ein Bankhaus, das durch stabile Geschäftspolitik seit über 145 Jahren erfolgreich wirtschaftet und damit für nachhaltige Wertschöpfung in den oberösterreichischen Standortregionen sorgt.
Die Risikostrategie der VKB-Bank leitet sich aus der Geschäftsstrategie und den damit verbundenen Zielen ab. Ziel der Risikostrategie ist es, den Fortbestand der VKB-Bank zu sichern und einen möglichst effizienten Einsatz des verfügbaren Kapitals im Geschäftsbetrieb zu erreichen. Die Risikotragfähigkeitsrechnung unterstützt die Steuerungsprozesse.
Grundlage bildet die Sicherstellung einer angemessenen Liquiditätssituation, die durch geeignete Steuerungsmaßnahmen und einen entsprechend ausgestatteten Liquiditätspuffer gewährleistet wird. Jedes eingegangene Risiko soll einen angemessenen Ertrag bringen. Aufgabe ist es Risiken effektiv zu ermitteln, zu messen, zu aggregieren und zu steuern sowie die verschiedenen Geschäftsaktivitäten angemessen mit Eigenkapital zu unterlegen. Die VKB-Bank steuert ihre Risiken auf Basis ihrer Risikogrundsätze, Richtlinien sowie Mess- und Überwachungsprozesse.
Die VKB-Bank bewegt sich ausschließlich in Geschäftsfeldern, die einerseits mit ihrer strategischen Ausrichtung übereinstimmen und andererseits in denen entsprechende Kenntnisse bzw. Erfahrungen betreffend dem Geschäftsfeld und den damit verbundenen Risiken vorliegen. 
Adäquates Risikomanagement ist Teil der unternehmerischen und bankwirtschaftlichen Verantwortung. Unsere Kompetenz soll uns dazu führen, das Geschäft und die damit verbundenen Risiken so zu verstehen, dass eine hochwertige Risikosteuerung gesichert ist. Risiken werden erkannt, transparent gemacht, bewertet und entsprechend gesteuert.
Folgende Ansprüche stellen wir an unser Risikomanagementsystem: Steuerung und Überwachung der Einzelrisiken, damit das Gesamtrisiko im zulässigen Toleranzbereich liegt; Funktionstrennung zwischen Markt und Marktfolge; Prozessunabhängige Überwachung durch die Innenrevision; Regelmäßige Überprüfung der Wirksamkeit der Systeme und gegebenenfalls Anpassung an das geschäftliche bzw. regulatorische Umfeld und/oder die geänderte Risikolage im Rahmen unseres internen Risikosteuerungs- und Kontrollsystem; Systematische und vollständige Überwachung aller aus heutiger Sicht denkbaren ergebnis- und bestandsgefährdenden Risiken mittels effizienter und praxisorientierter Steuerungs- und Kontrollsysteme; Dokumentation der wesentlichen Elemente des Systems in verbindlichen Anweisungen; Adressatengerechte und risikoübergreifende Berichterstattung an die Unternehmensführung;
Die von uns übernommenen Risiken werden entsprechend berücksichtigt und in der Preisgestaltung ertragsorientiert bepreist. Die Konditionengestaltung erfolgt damit risikobasiert.
Zur Sicherung der Kapitaladäquanz wird in der VKB-Bank monatlich eine Risikotragfähigkeitsrechnung durchgeführt. Die Risikotragfähigkeitsrechnung hat einerseits zum Ziel, alle wesentlichen Risiken zu bewerten und in der Folge das entsprechende Risikopotential zu ermitteln und andererseits diesem Risikopotential die im Institut zur Verfügung stehenden Risikodeckungsmassen gegenüberzustellen. 
Die Risikotragfähigkeit der VKB-Bank unterliegt einem jährlichen Planungsprozess, um jederzeit die Kapitaladäquanz und damit den „Going Concern“ abzusichern. Aufbauend auf dem Planungsprozess wird monatlich eine Risikotragfähigkeitsrechnung erstellt. Die Risikotragfähigkeitsrechnung hat einerseits zum Ziel, alle wesentlichen Risiken zu bewerten und in der Folge das entsprechende Risikopotential zu ermitteln und andererseits diesem Risikopotential die im Institut zur Verfügung stehenden Risikodeckungsmassen gegenüberzustellen. Als wesentliche Risiken werden das Kreditrisiko (einschließend dem Risiko aus Anpassung einer Kreditbewertung und Risiko aus Fremdwährungskrediten), Marktrisiko, Liquiditätsrisiko, Operationelles Risiko, Konzentrationsrisiko und Sonstige Risiken gesehen. Die Risikodeckungsmassen setzen sich im Wesentlichen aus dem Jahresgewinn, den regulatorischen Eigenmittel und den stillen Reserven zusammen.
Die Risikoneigung der VKB-Bank bemisst sich auf 80 %. Somit kann das Risikokapitalbudget nur bis 80 % ausgenützt werden. Die restlichen 20 % verbleiben als Sicherheitspuffer. In der Regel werden planmäßig aber nur 40 – 60 % ausgenützt.
Aktives Management soll Interessenkonflikten vorbeugen, insbesondere bei der konkreten Ausformung der Aufbauorganisation wird berücksichtigt, dass miteinander unvereinbare Tätigkeiten - je nach Risikogehalt - von unterschiedlichen Personen, Bereichen oder Vorstandsressorts durchgeführt werden und eine Trennung von risikonehmender und risikokontrollierender Bereich sowie eine Trennung von Markt und Marktfolge gewährleistet sind.</t>
  </si>
  <si>
    <t>siehe EU OVA Zeile a)</t>
  </si>
  <si>
    <t>XXI</t>
  </si>
  <si>
    <t>EU CR6</t>
  </si>
  <si>
    <t>XVII</t>
  </si>
  <si>
    <t>EU CRC</t>
  </si>
  <si>
    <t>EU CR3</t>
  </si>
  <si>
    <t>XIX</t>
  </si>
  <si>
    <t>EU CR4</t>
  </si>
  <si>
    <t>Tabelle EU-CRE – Qualitative Offenlegungspflichten im Zusammenhang mit dem IRB-Ansatz</t>
  </si>
  <si>
    <t>Zeilennummer</t>
  </si>
  <si>
    <t>Freier Text</t>
  </si>
  <si>
    <t>(a)</t>
  </si>
  <si>
    <t>(b)</t>
  </si>
  <si>
    <t>(d)</t>
  </si>
  <si>
    <t>(e)</t>
  </si>
  <si>
    <t>Meldebogen EU CR6 – IRB-Ansatz – Kreditrisikopositionen nach Risikopositionsklasse und PD-Bandbreite</t>
  </si>
  <si>
    <t>A-IRB</t>
  </si>
  <si>
    <t>PD-Bandbreite</t>
  </si>
  <si>
    <t>Bilanzielle Risiko-positionen</t>
  </si>
  <si>
    <t>Außer-bilanzielle Risiko-positionen vor Kredit-umrechnungs-faktoren (CCF)</t>
  </si>
  <si>
    <t>Risikopositions-gewichtete durchschnittliche CCF</t>
  </si>
  <si>
    <t>Risikoposition nach CCF und CRM</t>
  </si>
  <si>
    <t>Risikopositions-gewichtete durchschnitt-liche Ausfall-wahrscheinlich-keit (PD) (%)</t>
  </si>
  <si>
    <t>Anzahl der Schuldner</t>
  </si>
  <si>
    <t>Risikopositions-gewichtete durchschnitt-liche Verlustquote bei Ausfall (LGD) (%)</t>
  </si>
  <si>
    <t>Risikopositions-gewichtete durchschnittliche Laufzeit (Jahre)</t>
  </si>
  <si>
    <t>Risiko-gewichteter Positionsbetrag nach Unterstützungs-faktoren</t>
  </si>
  <si>
    <t>Dichte des risiko-gewichteten Positionsbetrags</t>
  </si>
  <si>
    <t>Erwarteter Verlustbetrag</t>
  </si>
  <si>
    <t>Wert-berichtigungen und Rückstellungen</t>
  </si>
  <si>
    <t>k</t>
  </si>
  <si>
    <t>l</t>
  </si>
  <si>
    <t>m</t>
  </si>
  <si>
    <t>0,00 bis &lt;0,15</t>
  </si>
  <si>
    <t>0,00 bis &lt;0,10</t>
  </si>
  <si>
    <t>0,10 bis &lt;0,15</t>
  </si>
  <si>
    <t>0,15 bis &lt;0,25</t>
  </si>
  <si>
    <t>0,25 bis &lt;0,50</t>
  </si>
  <si>
    <t>0,50 bis &lt;0,75</t>
  </si>
  <si>
    <t>0,75 bis &lt;2,50</t>
  </si>
  <si>
    <t>0,75 bis &lt;1,75</t>
  </si>
  <si>
    <t>1,75 bis &lt;2,5</t>
  </si>
  <si>
    <t>2,50 bis &lt;10,00</t>
  </si>
  <si>
    <t>2,5 bis &lt;5</t>
  </si>
  <si>
    <t>5 bis &lt;10</t>
  </si>
  <si>
    <t>10,00 bis &lt;100,00</t>
  </si>
  <si>
    <t>10 bis &lt;20</t>
  </si>
  <si>
    <t>20 bis &lt;30</t>
  </si>
  <si>
    <t>30,00 bis &lt;100,00</t>
  </si>
  <si>
    <t>100,00 (Ausfall)</t>
  </si>
  <si>
    <t>F-IRB</t>
  </si>
  <si>
    <t>Meldebogen EU CR6-A – Umfang der Verwendung von IRB- und SA-Ansatz</t>
  </si>
  <si>
    <t>Risikopositionswert gemäß Definition in Artikel 166 CRR für dem IRB-Ansatz unterliegende Risikopositionen</t>
  </si>
  <si>
    <t>Risikopositionsgesamtwert von Positionen, die dem Standardansatz und dem IRB-Ansatz unterliegen</t>
  </si>
  <si>
    <t>Einer dauerhaften Teilanwendung des Standardansatzes unterliegender Prozentsatz des Risikopositionsgesamtwerts (%)</t>
  </si>
  <si>
    <t>Dem IRB-Ansatz unterliegender Prozentsatz des Risikopositionsgesamtwerts (%)</t>
  </si>
  <si>
    <t>Einem Einführungsplan unterliegender Prozentsatz des Risikopositionswerts insgesamt (%)</t>
  </si>
  <si>
    <t xml:space="preserve">Zentralstaaten oder Zentralbanken </t>
  </si>
  <si>
    <t xml:space="preserve">Davon: regionale oder lokale Gebietskörperschaften </t>
  </si>
  <si>
    <t xml:space="preserve">Davon: öffentliche Stellen </t>
  </si>
  <si>
    <t>Institute</t>
  </si>
  <si>
    <t>Unternehmen</t>
  </si>
  <si>
    <t>Davon: Unternehmen – Spezialfinanzierungen (ohne Slotting-Ansatz)</t>
  </si>
  <si>
    <t>Davon: Unternehmen – Spezialfinanzierungen (mit Slotting-Ansatz)</t>
  </si>
  <si>
    <t>Mengengeschäft</t>
  </si>
  <si>
    <t>Davon: Mengengeschäft - durch Immobilien besichert, KMU</t>
  </si>
  <si>
    <t>Davon: Mengengeschäft - durch Immobilien besichert, Nicht-KMU</t>
  </si>
  <si>
    <t>Davon: Mengengeschäft - qualifiziert revolvierend</t>
  </si>
  <si>
    <t>Davon: Mengengeschäft - Sonstige, KMU</t>
  </si>
  <si>
    <t>Davon: Mengengeschäft - Sonstige, Nicht-KMU</t>
  </si>
  <si>
    <t>Beteiligungen</t>
  </si>
  <si>
    <t>Sonstige Aktiva, ohne Kreditverpflichtungen</t>
  </si>
  <si>
    <t xml:space="preserve">Insgesamt </t>
  </si>
  <si>
    <t>Risikogewichteter Positionsbetrag vor Kreditderivaten</t>
  </si>
  <si>
    <t>Tatsächlicher risikogewichteter Positionsbetrag</t>
  </si>
  <si>
    <t xml:space="preserve"> </t>
  </si>
  <si>
    <t>Risikopositionen nach F-IRB-Ansatz</t>
  </si>
  <si>
    <t>Zentralstaaten und Zentralbanken</t>
  </si>
  <si>
    <t xml:space="preserve">Unternehmen </t>
  </si>
  <si>
    <t>Davon: Unternehmen – KMU</t>
  </si>
  <si>
    <t>Davon: Unternehmen – Spezialfinanzierungen</t>
  </si>
  <si>
    <t>Risikopositionen nach A-IRB-Ansatz</t>
  </si>
  <si>
    <t xml:space="preserve">Davon: Mengengeschäft – KMU – durch Immobilien besichert </t>
  </si>
  <si>
    <t>Davon: Mengengeschäft – Nicht-KMU – durch Immobilien besichert</t>
  </si>
  <si>
    <t>Davon: Mengengeschäft – KMU – Sonstige</t>
  </si>
  <si>
    <t>Davon: Mengengeschäft – Nicht-KMU – Sonstige</t>
  </si>
  <si>
    <t>INSGESAMT (einschließlich Risikopositionen nach F-IRB-Ansatz und Risikopositionen nach A-IRB-Ansatz)</t>
  </si>
  <si>
    <t>Meldebogen EU CR7-A – IRB-Ansatz – Offenlegung des Rückgriffs auf CRM-Techniken</t>
  </si>
  <si>
    <t xml:space="preserve">Gesamtrisikoposition
</t>
  </si>
  <si>
    <t>Kreditrisikominderungstechniken</t>
  </si>
  <si>
    <t>Kreditrisikominderungmethoden bei der RWEA-Berechnung</t>
  </si>
  <si>
    <t>Besicherung mit Sicherheitsleistung (FCP)</t>
  </si>
  <si>
    <t>n</t>
  </si>
  <si>
    <t>Davon: Unternehmen – Sonstige</t>
  </si>
  <si>
    <t>Davon: Mengengeschäft - Immobilien, KMU</t>
  </si>
  <si>
    <t>Davon: Mengengeschäft - Immobilien, Nicht-KMU</t>
  </si>
  <si>
    <t>Insgesamt</t>
  </si>
  <si>
    <t>Meldebogen CR9 – IRB-Ansatz – PD-Rückvergleiche je Risikopositionsklasse (festgelegte PD-Skala)</t>
  </si>
  <si>
    <t>Anzahl der Schuldner zum Ende des Vorjahres</t>
  </si>
  <si>
    <t>Beobachtete durchschnittliche Ausfallquote (%)</t>
  </si>
  <si>
    <t>Risikopositionsgewichtete durchschnittliche Ausfallwahrscheinlichkeit (PD) (%)</t>
  </si>
  <si>
    <t>Durchschnittliche PD (%)</t>
  </si>
  <si>
    <t>Durchschnittliche historische jährliche Ausfallquote (%)</t>
  </si>
  <si>
    <t>Davon: Anzahl der Schuldner, die im Jahr ausgefallen sind</t>
  </si>
  <si>
    <t>Durchschnittliche PD</t>
  </si>
  <si>
    <t xml:space="preserve">Tabelle EU-CRC – Qualitative Offenlegungspflichten im Zusammenhang mit </t>
  </si>
  <si>
    <t>Meldebogen EU CR3 – Übersicht über Kreditrisikominderungstechniken:  Offenlegung der Verwendung von Kreditrisikominderungstechniken</t>
  </si>
  <si>
    <t xml:space="preserve">Unbesicherte Risikopositionen – Buchwert </t>
  </si>
  <si>
    <t>Besicherte Risikopositionen – Buchwert</t>
  </si>
  <si>
    <t>Darlehen und Kredite</t>
  </si>
  <si>
    <t xml:space="preserve">Schuldverschreibungen </t>
  </si>
  <si>
    <t>Summe</t>
  </si>
  <si>
    <t xml:space="preserve">     Davon notleidende Risikopositionen</t>
  </si>
  <si>
    <t>EU-5</t>
  </si>
  <si>
    <t xml:space="preserve">            Davon ausgefallen </t>
  </si>
  <si>
    <t>Meldebogen EU CR4 – Standardansatz – Kreditrisiko und Wirkung der Kreditrisikominderung</t>
  </si>
  <si>
    <t xml:space="preserve"> Risikopositionsklassen</t>
  </si>
  <si>
    <t>Risikopositionen vor Kreditumrechnungsfaktor en (CCF) und Kreditrisikominderung (CRM)</t>
  </si>
  <si>
    <t>Risikopositionen nach CCF und CRM</t>
  </si>
  <si>
    <t>Risikogewichtete Aktiva (RWA) und RWA-Dichte</t>
  </si>
  <si>
    <t>Bilanzielle Risikopositionen</t>
  </si>
  <si>
    <t>Außerbilanzielle Risikopositionen</t>
  </si>
  <si>
    <t>Risikogewichtete Aktiva (RWA)</t>
  </si>
  <si>
    <t xml:space="preserve">RWA-Dichte (%) </t>
  </si>
  <si>
    <t>Zentralstaaten oder Zentralbanken</t>
  </si>
  <si>
    <t>Regionale oder lokale Gebietskörperschaften</t>
  </si>
  <si>
    <t>Öffentliche Stellen</t>
  </si>
  <si>
    <t>Multilaterale Entwicklungsbanken</t>
  </si>
  <si>
    <t>Internationale Organisationen</t>
  </si>
  <si>
    <t>Durch Hypotheken auf Immobilien besichert</t>
  </si>
  <si>
    <t>Ausgefallene Positionen</t>
  </si>
  <si>
    <t>Mit besonders hohem Risiko verbundene Risikopositionen</t>
  </si>
  <si>
    <t>Gedeckte Schuldverschreibungen</t>
  </si>
  <si>
    <t>Institute und Unternehmen mit kurzfristiger Bonitätsbeurteilung</t>
  </si>
  <si>
    <t>Organismen für gemeinsame Anlagen</t>
  </si>
  <si>
    <t>Sonstige Posten</t>
  </si>
  <si>
    <t>INSGESAMT</t>
  </si>
  <si>
    <t>Die VKB-Bank schätzt ihr Marktrisiko von geringer Bedeutung ein. Die VKB-Bank führt Handelsbuchtätigkeiten von geringem Umfang gemäß Artikel 94 Absatz 1 CRR aus. Im Bankbuch ist der Anteil der Aktien sehr gering. Auch das Risiko aus Fremdwährungsgeschäften bewegt sich in engen Grenzen.
Marktrisiken ergeben sich sowohl bei Handels- als auch bei Nichthandelsgeschäften. In der VKB-Bank entste-hen Marktrisiken vorwiegend durch Eingehen von Positionen in Anleihen, Aktien, Fremdwährungen und anderen Finanzinstrumenten.
Das Marktrisiko unterteilt sich grundsätzlich in zwei verschiedene Risiken:
-Aktienkursrisiko: Die Strategie der Veranlagung in Aktien ist von einer risikoorientierten Linie gekennzeichnet und auf langfristi-ge Ertragsoptimierung ausgerichtet. Das Aktienkursrisiko wird über eine Value-at-Risk-Bewertung quantifiziert.
-Währungsrisiko: Die VKB-Bank strebt ein niedriges Währungsrisiko an. Fremdwährungspositionen werden daher nur in gerin-gem Ausmaß eingegangen. Es bestehen entsprechende Limitierungen. Das Fremdwährungsrisiko wird zusätz-lich über eine Value-at-Risk-Bewertung quantifiziert.
Die VKB-Bank verfügt über kein Warenpositionsrisiko. Das Abwicklungsrisiko wird gemäß Artikel 378 CRR berechnet. Im Jahr 2021 entstanden keine wesentlichen Abwicklungsrisiken. Zum 31.12.2021 bestand aus keinem Geschäft ein Abwicklungsrisiko.
Für die Steuerung des Marktrisikos werden neben einem starren Limitsystem auch verschiedene Risikoanaly-sen und Stresstests eingesetzt. 
Jährlich wird vom Gesamtvorstand ein Gesamtbanklimit unter Berücksichtigung von Risikotragfähigkeitsrechnung und Ertragszielen festgelegt. Dadurch werden alle im Institut auftretenden Marktrisiken entsprechend begrenzt. Die Einhaltung des Limitsystems wird fortlaufend überwacht.</t>
  </si>
  <si>
    <t>Operationelle Risiken bzw. betriebliche Risiken gehen mit jeder Geschäftstätigkeit einher, spannen einen weiten Bogen und können nur bis zu einem gewissen Punkt gesteuert werden. Operationelle Risiken können sprunghaft entstehen und in verschiedenen Arten auftreten. Generell versucht die VKB-Bank operationelle Risiken durch vorbeugende Maßnahmen entgegenzuwirken. Allgemein kann bei operationellen Risiken aber nicht von geringen Risiken gesprochen werden, weshalb die VKB-Bank deren Bedeutung als mittel einstuft.
Ziel in der VKB-Bank ist die Optimierung des Managements von operationellen Risiken und die ständige fachliche Weiterentwicklung vor allem unter dem Gesichtspunkt der internen Qualitätsverbesserung. Im Zuge des Business Continuity Managements analysiert die VKB-Bank wesentliche Risiken in ihrer Geschäftstätigkeit und stellt diesen eine Eintrittswahrscheinlichkeit gegenüber. Ziel ist es große Schäden zu vermeiden und präventiv mittels akkurater Notfallkonzepte vorzusorgen.
Das Management der operationellen Risiken liegt grundsätzlich in der Verantwortung sämtlicher Organisationseinheiten und somit im Linienmanagement der VKB-Bank. Die VKB-Bank verwendet organisatorische und technische Maßnahmen, um derartige Risiken zu minimieren. Limit- und Kompetenzregelungen, interne Kontrollsysteme und prozessunabhängige Prüfungen der Innenrevision gewährleisten einen hohen Sicherheitsstandard. Für das Management der operationellen Risiken auf Gesamtbankebene ist der Bereich Risikosteuerung verantwortlich, der Maßnahmen hinsichtlich bestehender oder entstandener Risiken koordiniert und überwacht. Die regelmäßig zusammentretende OpRisk-Management-Runde setzt strategische Maßnahmen zur Vermeidung oder Begrenzung von Risiken.
Das operationelle Risiko wird aufsichtlich sowohl für die VKB-Bank als auch für den VKB-Konzern nach dem Basisindikatoransatz gemäß Artikel 315 CRR berechnet. Intern wird das operationelle Risiko auch anhand der Einmeldungen in die Schadensfalldatenbank gemessen. Jeder Mitarbeiter ist verpflichtet bei Auftreten eines Schadens diesen in der Schadensfalldatenbank zu dokumentieren. Die Schäden werden nach unterschiedlichen Schadensbereichen kategorisiert.
Zur präventiven Feststellung von Schwachstellen werden regelmäßig Risk Assessments durchgeführt. Diese Risk Assessments sind geeignet insbesondere qualitative Aspekte zu berücksichtigten. Auf Basis der Risk Assessments werden präventive Maßnahmen getroffen, um zukünftige Schäden zu vermeiden. Treten Schäden ein, werden Maßnahmen gesetzt, dass diese Art des Schadenseintritts zukünftig verhindert oder zumindest minimiert wird. Sollten Notfälle oder Krisen eintreten, sind Notfall- und Krisendokumentationen vorhanden, um bei Eintritt eines solchen Falles vorbereitet zu sein und den Normalbetrieb möglichst zeitnah wiederherstellen zu können.</t>
  </si>
  <si>
    <t>Die VKB-Bank gewährt ihren Kreditnehmern neben EUR-Krediten auch Kredite in Fremdwährung. Sowohl EUR-Kredite als auch Fremdwährungskredite können anstatt einer laufenden Tilgung in Form von Annuitäten bzw. Ratenzahlungen eine (teilweise) Rückführung am Ende der Laufzeit in Form eines Finanzproduktes als Tilgungsträger vorsehen. Die Risiken aus Währungsschwankungen und Wertentwicklungen der Tilgungsträger erfordern eine besondere Kennzeichnung und Verwaltung der Fremdwährungs- und Tilgungsträgerkredite. Die Tilgungslücke (=negative Abweichung zwischen jeweiligem Kreditsaldo vor Wertberichtigungen und der für die Tilgungsträger-Kredit erwarteten Ablaufleistung der Tilgungsträger) trägt zur Vervollständigung des Bildes unseres Risikoprofils bei.</t>
  </si>
  <si>
    <t>Per 31.12.2021 beträgt das Volumen der aushaftenden Tilgungsträgerkredite 35,5 Mio. EUR, was einem Anteil von ca. 1,4 % am Gesamtkreditvolumen entspricht. Die Wertentwicklungsprognosen lassen erwarten, dass bei Kreditfälligkeit ein Anteil von 10,0 Mio. EUR nicht aus den Tilgungsträgern allein rückgeführt werden kann. Die weiteren (vor allem grundbücherlichen) Sicherheiten werden in dieser Berechnung nicht berücksichtigt.</t>
  </si>
  <si>
    <t>Per 31.12.2021 beträgt das Volumen der Fremdwährungskredite 24,7 Mio. EUR, was einem Anteil von ca. 1 % am Gesamtkreditvolumen entspricht. Die wesentlichsten Währungen sowie deren Anteil an Fremdwährungskrediten sind der Schweizer Franken (95,7 %), der US-Dollar (0,9 %) und der Japanische Yen (3,4 %).</t>
  </si>
  <si>
    <t>Aufgrund des geringen Anteils an Tilgungsträger- sowie Fremdwährungskrediten am Gesamtkreditvolumen sowie des restriktiven Risikomanagements für diese Produkte, ist das Risiko hieraus für die VKB-Bank als gering einzustufen.</t>
  </si>
  <si>
    <t>Gemäß Artikel 450 Absatz 2 letzter Satz halten Institute die Anforderungen dieses Artikels in einer ihrer Größe, internen Organisation und der Art, dem Umfang und der Komplexität ihrer Tätigkeiten entsprechenden Weise, sowie unbeschadet der Verordnung (EU) 2016/679, ein. 
Eine wesentliche Basis für die Vergütungspolitik und damit auch für die Offenlegung bildet die – auch im Unternehmenskonzept dargelegte – Unternehmensstrategie des VKB-Konzerns. Diese wiederum hat eine nachhaltige, auf eine langfristige Beziehung zu Geschäftspartnern und Kunden in der Kernregion Oberösterreich und angrenzenden Gebieten ausgerichtete Stoßrichtung. Nicht schnelle Profitmaximierung und hohe Dividendenausschüttungen stehen im Vordergrund, sondern eine Verpflichtung gegenüber Kunden und Region einerseits und angemessener Verdienst zur Schaffung eines dauerhaft stabilen finanziellen und wirtschaftlichen Fundaments andererseits. 
Im internationalen wie auch im nationalen Vergleich ist das Geschäftsmodell des VKB-Konzerns als konservativ und risikoavers einzustufen. Besonders risikoanfällige Geschäftsfelder, wie etwa Investmentbanking oder hohe Umsatztätigkeit bei Handelsgeschäften, werden seitens des VKB-Konzerns nicht angeboten bzw. durchgeführt.
Die Optimierung bzw. die Absicherung unvermeidbarer Risiken steht sowohl gesamthaft als auch im Hinblick auf einzelne Teilbereiche des VKB-Konzerns im Vordergrund. In den wesentlichen (im Bankenvergleich jedoch überschaubaren) Risikobereichen sorgen klare Regelungen, Kompetenzen und Limits dafür, dass von vornherein Risiken nach Möglichkeit optimiert bzw. abgesichert werden. 
Bei der VKB-Bank (inkl. Leasinggesellschaften) handelt es sich um ein nicht komplexes  Institut. Bei den Tochter- und Enkelgesellschaften VKB Versicherungsservice GmbH und VKB-Immobilien GmbH handelt es sich ebenfalls um nicht komplexe Gesellschaften. Innerhalb Österreichs zählt die VKB-Bank zu jenen Bankinstituten, die im Hinblick auf ihre Größe und ihr Geschäftsmodell zu den nicht-systemrelevanten Instituten zu rechnen sind.</t>
  </si>
  <si>
    <t>In diesem Sinne legt der VKB-Konzern nachfolgende Informationen offen:
Der Vergütungsausschuss  des Aufsichtsrates der Volkskreditbank AG besteht aus folgenden Ausschussmitgliedern: 
1.	Mag. Erich Frommwald, Geschäftsführer
2.	Dr. Christine Haiden, Chefredakteurin
3.	MMag. Matthäus Schobesberger, Unternehmer
4.	Mag. Andreas Klopf, Vorsitzender des Angestelltenbetriebsrates der Volkskreditbank AG
5.	Werner Reitetschläger, Arbeitnehmervertreter. 
Im Geschäftsjahr 2021 hat der Vergütungsausschuss am 29.09.2021 eine Sitzung abgehalten. 
In der Volkskreditbank AG wurde ein konzernweiter Vorschlag für eine, den rechtlichen Vorgaben entsprechende, Vergütungspolitik erstellt und am 28.09.2011 im Vergütungsausschuss ausführlich behandelt und einstimmig beschlossen. In Beachtung des „Rundschreibens der Finanzmarktaufsichtsbehörde zu §§ 39 Absatz 2, 39b und 39c BWG – Grundsätze der Vergütungspolitik und –praktiken“ vom 17.12.2012 erfolgte eine Überarbeitung der Vergütungspolitik und wurden die neuen Regelungen vom Vergütungsausschuss behandelt und am 23.04.2013 als Version 2.0 beschlossen. 
Aufgrund der mit 01.01.2017 in Kraft tretenden „Leitlinien für eine solide Vergütungspolitik“ der EBA (EBA/GL/2015/22 vom 27.06.2016, welche die mit 31.12.2016 außer Kraft tretenden „CEBS-Guidelines über Vergütungspolitik und Vergütungspraxis“ vom 10.12.2010) ersetzen, wurde sowohl die „Vergütungspolitik für den VKB-Konzern“ Version 3.0 vom 11.12.2014 überarbeitet und eine neue Version 4.0 vom Vergütungsausschuss am 12.12.2016 beschlossen, als auch die „Vergütungspolitik für den Vorstand der Volkskreditbank AG“ Version 2.0 vom 23.04.2013 überarbeitet und eine neue Version 3.0 vom Vergütungsausschuss am 12.12.2016 beschlossen. 
Aufgrund der geänderten Regelungen, insbesondere der Novelle zum BWG  und dem überarbeiteten „Rundschreiben der Finanzmarktaufsichtsbehörde zu §§ 39 Abs. 2, 39b und 39c BWG“ vom Jänner 2018 wurden am 27.09.2018 jeweils überarbeitete Fassungen der „Vergütungspolitik für den VKB-Konzern“ (Version 5.0) und der „Vergütungspolitik für den Vorstand der Volkskreditbank AG“ (Version 4.0) beschlossen.
Insbesondere aufgrund der Zusammenlegung der beiden Dokumente betreffend Vergütungspolitik und Änderungen betreffend die VKB-Immobilien GmbH wurde am 29.09.2020 eine integrierte „Strategie und Richtlinie betreffend Vergütungspolitik für den gesamten VKB-Konzern“ (Version 6.0) beschlossen. Die aktuell gültige „Strategie und Richtlinie betreffend Vergütungspolitik für die Kreditinstitutsgruppe der Volkskredit Verwaltungsgenossenschaft“ (Version 7.0) wurde am 29.09.2021 beschlossen.</t>
  </si>
  <si>
    <t>Die VKB-Bank gewährt definierten Führungskräften ein besonderes Bilanzgeld, falls ein entsprechender Geschäftserfolg sowie entsprechendes persönliches Engagement gegeben sind. Die Höhe der Bilanzremuneration wird vom Vorstand festgelegt.
An die Angestellten der VKB-Bank kann eine vom Gesamtbankerfolg abhängige variable Prämie ausgeschüttet werden, deren Höhe der Vorstand festlegt. Die Erfolgsprämie kommt nur dann zur Auszahlung, wenn die VKB-Bank entsprechende Erträge erwirtschaftet. 
Generell sind Einmalprämien in Abhängigkeit von Vertriebserfolgen, Projekterfolgen, etc. im Nachhinein möglich. Diesbezüglich legt der Vorstand eine auszubezahlende Prämiensumme fest. Auf die Auszahlung dieser Einmalprämien besteht kein Rechtsanspruch. 
Die Bemessungsgrundlage für eine gesamtbankabhängige variable Erfolgsprämie für die gesamte Belegschaft der VKB-Bank (exklusive Arbeiter) sind im Durchschnitt rund 1,5 Gehälter. Der Gesamtvorstand legt in Abhängigkeit vom Gesamtbankerfolg eines Geschäftsjahres unter Bedachtnahme auf die Risikosituation der VKB-Bank den für alle Mitarbeiter zur Anwendung kommenden Prozentsatz fest (prozentuelle Bandbreite zwischen 0 und 100 Prozent). Die 100 Prozent stellen somit die Obergrenze dar. Die variable Erfolgsprämie kommt nur bei positiver wirtschaftlicher Gesamtbankentwicklung zur Auszahlung. Mit diesem Modell gibt es – insbesondere aufgrund des Umstandes der Nichtvorhersehbarkeit einer Prämienzahlung – keine Beeinflussung der Mitarbeiter zum Eingehen ungebührlicher Risken.</t>
  </si>
  <si>
    <t>Ungeachtet der vorstehenden Ausführungen liegen ganz generell betrachtet die ausbezahlten kumulierten variablen Entgelte je Mitarbeiter nicht über den in der Vergütungspolitik der VKB-Bank definierten und im FMA-Rundschreiben vom 17.12.2012 angeführten Erheblichkeitsschwellen (und damit weit unter dem in Artikel 94 Absatz 1 lit. g der Richtlinie 2013/36/EU geforderten Verhältnis zwischen dem festen und variablen Bestandteil der Gesamtvergütung von max. 100 %) oder es liegt eine branchenübliche Entlohnungsform in einer bankfremden Branche ohne wesentliche Risikoverknüpfung aufgrund der Maklertätigkeit mit entsprechenden Limitierungen (Umsatzprovisionen für Immobilienvermittlungen) vor. Die VKB-Bank qualifiziert diese kumulierten Entgelte, welche die im FMA-Rundschreiben vom 17.12.2012 angeführten Erheblichkeitsschwellen nicht überschreiten, als unerheblich, weil insbesondere durch die bestehenden variablen Prämienmodelle keine Beeinflussung der Mitarbeiter zum Eingehen ungebührlicher Risiken besteht und sich das aus den dem Proportionalitätsprinzip zugrundeliegenden Kriterien ergibt. 
Insbesondere aufgrund des Nichtüberschreitens dieser Erheblichkeitsschwellen, aber auch weil es sich bei der VKB-Bank um ein nicht komplexes Institut und bei der VKB-Immobilien GmbH und VKB Versicherungsservice GmbH um nicht komplexe Gesellschaften handelt, erfolgt eine Teilneutralisierung in Bezug auf die Zurückstellung eines Teils der variablen Vergütung während eines mehrjährigen Zeitraums sowie in Bezug auf die damit zusammenhängende Ex-Post-Risikoadjustierung. 
Im Hinblick auf die Auszahlung von Vergütungskomponenten in Form von Wertpapierinstrumenten kommt noch ergänzend hinzu, dass die VKB-Bank aufgrund ihrer gesellschaftsrechtlichen Konstruktion als Aktiengesellschaft mit einer Genossenschaft als 100%-Eigentümerin keine derartigen handelbaren Instrumente begibt. Somit besteht keine Verpflichtung zur unbaren Auszahlung, da keine „geeigneten Instrumente“ vorhanden sind. 
Wie bereits oben ausgeführt wird im VKB-Konzern die Summe aller Risiken ausschließlich von der Geschäftsleitung (= Vorstand) der Volkskreditbank AG sowie von definierten Risikokäufern bzw. von (leitenden) Mitarbeitern in Kontrollfunktionen verantwortet, wobei über die Geschäftsleitung und die definierten Risikokäufer hinaus keine Bereiche existieren, in denen Mitarbeiter Tätigkeiten ausüben oder Entscheidungen fällen, die sich wesentlich auf das Risikoprofil der Gesamtbank auswirken und/oder deren variables Entgelt über den Erheblichkeitsschwellen liegen bzw. welche im Rahmen von Prämienmodellen mit wesentlicher Risikoverknüpfung variabel entlohnt werden. 
Unter Bezugnahme auf obige Ausführungen wird daher festgehalten, dass die Regelungen des Artikel 450 Absatz 1 lit. h) Punkt ii) bis vi) CRR für den VKB-Konzern keine Anwendung finden. 
In der Volkskreditbank AG waren keine Personen gemäß Artikel 450 Absatz 1 lit i beschäftigt, deren Vergütung sich im Geschäftsjahr 2021 auf 1 Mio. EUR oder mehr belaufen hätte.
Mit Hinweis auf die obigen Ausführungen sind die Regelungen zu Artikel 450 Absatz1 lit j und Absatz 2 im VKB-Konzern nicht anzuwenden.</t>
  </si>
  <si>
    <t xml:space="preserve">Ein lückenloses Risikomanagement ist Kernkompetenz der VKB-Bank. Exzellenz im Risikomanagement stellt für uns einen Wettbewerbsvorteil und Erfolgsfaktor für die Unabhängigkeit dar. 
Die Gesamtbankrisikostrategie bildet die Basis für das aktive Risikomanagement und leistet damit einen wesentlichen Beitrag zur Optimierung der Risiko- und Ertragsstruktur und damit zum Unter-nehmenserfolg. Risikomanagement ist ein ganzheitlicher Prozess und findet daher im Rahmen sämtlicher Planungs-, Steuerungs- und Kontrollprozesse statt. 
Die Gesamtbankrisikostrategie basiert auf der Unternehmensstrategie (Unternehmenskonzept). Sie ist integrativer Teil der Unternehmensstrategie und sichert damit die gesamtheitliche und konsistente strategische Gesamtausrichtung im Konzern. Basierend auf einer jahrzehntelang auf Sicherheit bedachten Geschäftspolitik, ist es Ziel des Risikomanagements der VKB-Bank langfristig den Bestand der VKB-Bank zu sichern.
Die Gesamtbankrisikostrategie und die verschiedenen Strategien zu den Einzelrisiken geben den Rahmen für die Risikomanagementprozesse vor und enthalten übergeordnete Zielgrößen, die regelmäßig überprüft werden. Die Risikomessmethoden sind konzerneinheitlich festgelegt und werden laufend weiterentwickelt. Das vorhandene Risikodeckungspotenzial und die Risikoneigung werden bei Festlegung eines konzernweiten Risikolimitsystems für alle wesentlichen Risikoarten berücksichtigt, sodass eine angemessene Steuerung der Risiken sichergestellt ist.
Die Gesamtbankrisikostrategie sowiue die das eingerichtete Risikomanagementsystem sind vom Vorstand genehmigt und sind dem Profil und der Strategie des Instituts angemessen eingerichtet.
</t>
  </si>
  <si>
    <t>Die VKB-Bank verfügt grundsätzlich über zwei verschiedene Ratingarten im IRB-Ansatz: das Antragsrating kommt insbesondere bei neuen Kreditkunden zum Einsatz und basiert vorwiegend auf Bilanz (Firmenkunden) oder Haushaltsrechnung (Privatkunden). Bei bestehenden Kreditkunden wird die periodische Bonitätsüberprü-fung zusätzlich durch das Verhaltensrating sichergestellt. Das Verhaltensrating berücksichtigt aktuelle Infor-mationen aus den Kontobewegungen der Kunden. Durch den Einsatz des automatisierten Verhaltensratings ist es der VKB-Bank daher möglich, noch exaktere Ratingnoten zu erstellen. Bei jedem Kunden werden neben den Hard Facts auch Soft Facts berücksichtigt. Diese beiden Komponenten sind Grundlage für die Gesamtratingnote und damit für die Beurteilung der wirtschaftlichen Lage des Kunden. Das Rating-System unterliegt einem ständigen Validierungsprozess, der eine jederzeitige Funktionstüchtigkeit der Systeme gewährleistet. Die in der Validierung erkannten Veränderungen in den einzelnen Parametern fließen im Folgejahr in die Berechnungsformeln ein. Somit ist ein fortlaufender Prozess garantiert, der die entsprechende Qualität der Ratingergebnisse gewährleistet. Das Ratingergebnis und dessen Veränderung im Zeitverlauf bilden nicht nur die Basis für die Bonitätseinstu-fung des Kunden, sondern sind auch ein wichtiger Parameter für die Kreditüberwachung. Überdies basiert auch die Berechnung der Risikokosten auf den Ausfallswahrscheinlichkeiten der Rating-Systeme. Die für die Risikoquantifizierung verwendeten Daten und Systeme werden laufend validiert. Neben den Normal-Szenarien werden zusätzliche Stresstests durchgeführt.</t>
  </si>
  <si>
    <t>Im Folgenden werden Strategien und Verfahren zur Steuerung für jede Risikokategorie angeführt. Weitere Informationnen können auch dem Geschäftsbericht entnommen werden.</t>
  </si>
  <si>
    <t xml:space="preserve">Siehe (b).
</t>
  </si>
  <si>
    <t>Der Vorstand wird über das Ergebnis der jährlichen Validierung im Rahmen des Validierungsberichts umfassend informiert. Die monatlichen Portfolioveränderungen werden im Rahmen des gesamthaften Risikoreporting dargestellt. Diese Berichte werden des Weiteren auch an Innenrevision, Kreditmanagement, Kreditcontrolling und Kreditüberwachung zur Kenntnis gebracht.</t>
  </si>
  <si>
    <t>Der VKB-Bank wurde die Berechnung der Eigenmittel nach dem IRB-Ansatz gemäß § 22b BWG  ab dem Jahr 2007 behördlich bewilligt. Die Portfolien sind Forderungen an Unternehmen, Forderungen aus dem mengengeschäft, Beteiligungen und sonstige Aktiva. Spezialfinanzierungen werden gemäß Slotting-Ansatz bewertet. Eigene LGD- und CCF-Schätzungen erfolgen ausschließlich im  Portfolio Mengengeschäft.
Für folgende Portfolios werden jedoch die Normen für den Kreditrisiko-Standardansatz (permanent partial use in Übereinstimmung mit Artikel 150 CRR) verwendet: Zentralstaaten und Zentralbanken, Regionale Gebietskörperschaften, Multilaterale Entwicklungsbanken, Internationale Organisationen, Institute, Öffentliche Stellen (PSE). Investmentfondanteile werden nicht mehr im Bestand geführt und würden im Fall-Back behandelt werden.
Zur Schätzung und Validierung der Ausfallswahrscheinlichkeit werden für Unternehmenskunden die Ratingsysteme für bilanzierende Unternehmen, Einnahmen-/Ausgabenrechner, Spezialfinanzierungen sowie für Privatkunden eingesetzt. Bei den Ratingsystemen für bilanzierende Unternehmen und für Privatkunden wird bei der Modellauswahl zusätzlich zwischen Neu- und Bestandskunden und bei den Privatkunden zudem nach dem Umfang des Aktivgeschäfts differenziert.
Zur Schätzung der Verlustquote bei Ausfall ist das Portfolio Mengengeschäft in der Pools aufgeteilt, wobei für jeden Pool eine eigene LGD-Schätzung erfolgt. Es fließen sämtliche ausgefallene Kunden in die Berechnung ein. Konjunkturzyklen werden in der Festlegung der LGD-Werte berücksichtigt. Diese Berechnung wird bei ausgefallenen Kunden um die Einzelfallbetrachtung unter Einschluss der dynamischen Entwicklung während des Ausfalls- beziehungsweise Verwertungszeitraums ergänzt. 
Da die VKB-Bank Handelsbuchtätigkeiten von geringem Umfang aufweist (in Übereinstimmung mit Artikel 94 Absatz 1 CRR), wird die Eigenmittelberechnung für diese Positionen nach dem Kreditrisiko-Standardansatz durchgeführt.</t>
  </si>
  <si>
    <t>Für die laufende Kontrolle und Wartung der Ratingsysteme sind die in der Marktfolge angesiedelten Bereiche Risikosteuerung und Kreditüberwachung verantwortlich. Systemprüfungen erfolgen durch die Bereiche Risikosteuerung und Kreditüberwachung. Die den Organisationseinheiten gewährten Kompetenzen stellen die Unabhängigkeit dieser Stellen sicher. Der Bereich Risikosteuerung ist für die Ratingsysteme (Auswahl, Ausgestaltung, Umsetzung bis hin zur Validierung) zuständig, während die Verantwortung für die laufende bezie-hungsweise ad hoc Berichterstattung an die Vorstände sowie die Einzelfallprüfung bei der Kreditüberwachung liegt.
Die wesentlichen Kontrollmechanismen sind neben anlassbezogenen Tätigkeiten:
-Untersuchungen und Überwachungsaufgaben hinsichtlich der Zuteilung der Ausleihungen zu Klassen und Pools und Sicherstellung der Anwendung der Klassen- und Pooldefinitionen in allen relevanten Unternehmensbereichen und Regionen
Kontrolle der Aktualität und Aussagekraft der in die Systeme einfließenden Parameter bzw. Kriterien
-Erstellung und Auswertung von zusammenfassenden Berichten über die Systeme
-Erarbeitung und Dokumentation von allfällig erforderlichen Adaptionen und Verbesserungsmaßnah-men im Ratingprozess
Einmal jährlich erfolgt eine Prüfung der Ratingsysteme und der Validierung durch die Innenrevision.
Unter dem Begriff „Validierung“ wird der gesamte Prozess der Überprüfung des Risikomanagementsystems und der Verfahren zur Quantifizierung von Risikoparametern verstanden. Es liegt ein regelmäßiger Turnus zur Modellvalidierung vor, der die Vorhersehbarkeit, Stabilität, die Überprüfung der Modellbeziehungen und die Analyse von Modellergebnissen, verglichen mit den tatsächlichen Ergebnissen, umfasst. Die Validierung bestejht aus den Komponenten qualitative und quantitative Validierung. Im Rahmen der qualtiativen Validierung wird das Modelldesign, die Datenqualität und die interne Verwendung analysiert. In der quantitativen Validierung wird ein Back-Testing sowie ein Benchmarking in Bezug auf Trennschärfe, Stabilität und Kalibrierung vorgenommen.
Die Unabhängigkeit der Validierung wird durch die strikte Trennung der Positionen der Modellierungsfunktion und Validierungsfunktion innerhalb der Risikosteuerung gewährleistet. Die Ergebnisse der Validierung werden in dem  Credit Risk Monitoring diskutiert mit Kreditmanagement und Marktfolgevorstand diskutiert sowie die erforderlichen Maßnahmen daraus abgeleitet.</t>
  </si>
  <si>
    <t xml:space="preserve">Zur Schätzung und Validierung der Ausfallswahrscheinlichkeit werden für Unternehmenskunden die Ratingsys-teme für bilanzierende Unternehmen, Einnahmen-/Ausgabenrechner, Spezialfinanzierungen sowie für Privat-kunden eingesetzt. Bei den Ratingsystemen für bilanzierende Unternehmen und für Privatkunden wird bei der Modellauswahl zusätzlich zwischen Neu- und Bestandskunden und bei den Privatkunden zudem nach dem Umfang des Aktivgeschäfts differenziert.
Diese Ratingsysteme finden unabhängig von der Portfoliobildung Anwendung. Das Ziel der dahinter stehen-den Modelle ist die Ermittlung der Ausfallswahrscheinlichkeit je Kunde.
Bei der Erstellung der statistischen Hardfact-Ratingmodelle wurden aus den Kundeninformationen mehrerer bestimmter Jahre, mit Hilfe der Ausfallsereignisse der jeweils darauf folgenden Jahre, Regeln für die Unter-scheidung zwischen ausgefallenen und nicht ausgefallenen Kunden entwickelt. Dabei wurden verschiedene Merkmale (z.B. Bilanzkennzahlen wie beispielsweise Eigenmittelausstattung, ROI oder Vermögensquote, Haushaltsrechnungsdaten, Kontodaten) auf eine möglichst gute Trennung zwischen guten (d.h. nicht ausge-fallenen) und schlechten (d.h. ausgefallenen) Kunden untersucht. Hierbei gelangte insbesondere das statisti-sche Verfahren der stufenweisen logistischen Regressionsrechnung zur Anwendung.
Für die Bonitätsbeurteilung werden neben den Hardfacts auch Softfacts miteinbezogen.
Als zusätzliche Größe werden Frühwarnkennzeichen berücksichtigt. Sie spiegeln aktuelle bzw. während des vorangegangenen Jahres festgestellte negative Auffälligkeiten in der Kreditbeziehung wider, soweit diese in den Hardfacts beziehungsweise Softfacts nicht bereits Berücksichtigung finden. 
Das Ratingergebnis wird auf Grundlage der oben angeführten Faktoren (Hardfacts, Softfacts und Frühwarn-kennzeichen) im Zuge eines automatisierten Prozesses erstellt. Eine manuelle Eingriffsmöglichkeit besteht ausschließlich in Form eines „Overrulings“.
Der Begriff „Overruling“ bezeichnet das manuelle begründete Abändern des maschinell erstellten Ratingergeb-nisses. Die Overrulingkompetenz erstreckt sich sowohl auf die Modellauswahl als auch auf sämtliche Kompo-nenten des Gesamt-Rating-Ergebnisses (Hardfact-Rating, Softfact-Rating, Frühwarnkennzeichen). Die Overru-ling-Kompetenzen verteilen sich auf den Bereich Kreditüberwachung, den Vorstand der Marktfolge sowie den Gesamtvorstand.
Bei den Ratingmodellen für das Rating von Kunden mit Vorliegen einer Einnahmen/Ausgabenrechnung und für Spezialfinanzierungen handelt es sich um Expertenmodelle. </t>
  </si>
  <si>
    <t xml:space="preserve">Diese Berechnungen erfolgen durch eine Gegenüberstellung der Inanspruchnahme des Rahmens ein Jahr vor Ausfallszeitpunkt sowie zum Ausfallszeitpunkt. Die prozentuelle Veränderung dieser Rahmenbeanspruchung wird ermittelt. </t>
  </si>
  <si>
    <t>Gesamt (alle Risikopositionsklassen)</t>
  </si>
  <si>
    <t>0.00 to &lt;0.15</t>
  </si>
  <si>
    <t>0.00 to &lt;0.10</t>
  </si>
  <si>
    <t>0.10  to &lt;0.15</t>
  </si>
  <si>
    <t>0.15 to &lt;0.25</t>
  </si>
  <si>
    <t>0.25 to &lt;0.50</t>
  </si>
  <si>
    <t>0.50 to &lt;0.75</t>
  </si>
  <si>
    <t>0.75 to &lt;2.50</t>
  </si>
  <si>
    <t>0.75 to &lt;1.75</t>
  </si>
  <si>
    <t>1.75 to &lt;2.5</t>
  </si>
  <si>
    <t>2.50 to &lt;10.00</t>
  </si>
  <si>
    <t>2.5 to &lt;5</t>
  </si>
  <si>
    <t>5 to &lt;10</t>
  </si>
  <si>
    <t>10.00 to &lt;100.00</t>
  </si>
  <si>
    <t>10 to &lt;20</t>
  </si>
  <si>
    <t>20 to &lt;30</t>
  </si>
  <si>
    <t>30.00 to &lt;100.00</t>
  </si>
  <si>
    <t>100.00 (Default)</t>
  </si>
  <si>
    <t>Gesamtsumme</t>
  </si>
  <si>
    <t xml:space="preserve">n.a.
</t>
  </si>
  <si>
    <t>Finanzielle Sicherheiten (Bareinlagen, Schuldverschreibungen und Aktien), Immobiliensicherheiten (Pfandrechte), Sachsicherheiten, Lebensversicherungen mit werthaltigem Rückkaufswert und persönliche Sicherheiten (Bürgschaften, Haftungen) der öffentlichen Hand werden kreditrisikomindernd anerkannt.</t>
  </si>
  <si>
    <t xml:space="preserve">Die VKB-Bank verfügt über keine Kreditderivate, weshalb in Bezug auf Artikel 453 lit. d CRR keine Angabe über die Arten von Garantiegebern und Kreditderivatgegenparteien sowie deren Kreditwürdigkeit erfolgt. </t>
  </si>
  <si>
    <t xml:space="preserve">Die als Sicherheit dienenden Immobilien befinden sich meist in Oberösterreich. Durch Krisentests werden Illi-quiditäten am Immobilienmarkt simuliert und die Auswirkungen in den Portfolien Unternehmen sowie Mengen-geschäft laufend untersucht. 
Die VKB-Bank ist als oberösterreichische Universalbank geführt. Dadurch entsteht ein breiter Streuungseffekt über alle Geschäftsfelder hinweg, sodass die Markt- und Risikokonzentration bei den angerechneten Sicherheiten relativ gering ist. Im Geschäftsmodell immanent ist, dass Immobiliensicherheiten den mit Abstand größten Teil des Besicherungsportfolios einnehmen. Demgemäß wird dieser Sicherheitenkategorie eine wesentliche Aufmerksamkeit gewidmet und sehr sorgfältig gestioniert. </t>
  </si>
  <si>
    <t>Die folgende Tabelle zeigt eine kompakte Übersicht über die Ziele, Limite und Kennzahlen in Bezug auf Kapital und Liquidität für das Jahr 2021.</t>
  </si>
  <si>
    <t>Offenlegung von Risikomanagementzielen und -politik</t>
  </si>
  <si>
    <t>Offenlegung des Kredit- und des Verwässerungsrisikos sowie der Kreditqualität</t>
  </si>
  <si>
    <t>Qualitative Offenlegungspflichten im Zusammenhang mit dem Marktrisiko</t>
  </si>
  <si>
    <t>Qualitative Angaben zum operationellen Risiko</t>
  </si>
  <si>
    <t>Offenlegung von Eigenmitteln</t>
  </si>
  <si>
    <t>Übersicht über die Gesamtrisikobeträge</t>
  </si>
  <si>
    <t>Schlüsselparameter</t>
  </si>
  <si>
    <t>Vergütungspolitik</t>
  </si>
  <si>
    <t>Offenlegung der Anwendung des IRB-Ansatzes auf Kreditrisiken</t>
  </si>
  <si>
    <t>Offenlegung der Verwendung von Kreditrisikominderungstechniken</t>
  </si>
  <si>
    <t>Offenlegung der Verwendung des Standardansatzes</t>
  </si>
  <si>
    <t>Offenlegung</t>
  </si>
  <si>
    <t>Template-Name</t>
  </si>
  <si>
    <t>Risikomanagementansatz des Instituts</t>
  </si>
  <si>
    <t>Offenlegung der Unternehmensführungsregelungen</t>
  </si>
  <si>
    <t>Allgemeine qualitative Angaben zu Kreditrisiken</t>
  </si>
  <si>
    <t xml:space="preserve">Liquiditätsrisikomanagement </t>
  </si>
  <si>
    <t>Offenlegung von Liquiditätsanforderungen</t>
  </si>
  <si>
    <t>Standardansatz – Kreditrisiko und Wirkung der Kreditrisikominderung</t>
  </si>
  <si>
    <t>Übersicht über Kreditrisikominderungstechniken:  Offenlegung der Verwendung von Kreditrisikominderungstechniken</t>
  </si>
  <si>
    <t>Qualitative Offenlegungspflichten im Zusammenhang mit Kreditminderungstechniken</t>
  </si>
  <si>
    <t>Qualitative Offenlegungspflichten im Zusammenhang mit dem IRB-Ansatz</t>
  </si>
  <si>
    <t>PD-Rückvergleiche je Risikopositionsklasse (festgelegte PD-Skala)</t>
  </si>
  <si>
    <t>Auswirkungen von als Kreditrisikominderungstechniken genutzten  Kreditderivaten auf den RWEA</t>
  </si>
  <si>
    <t>EU OVA</t>
  </si>
  <si>
    <t>EU CC1</t>
  </si>
  <si>
    <t>EU CC2</t>
  </si>
  <si>
    <t>Zusammensetzung der aufsichtsrechtlichen Eigenmittel</t>
  </si>
  <si>
    <t>Abstimmung der aufsichtsrechtlichen Eigenmittel mit der in den geprüften Abschlüssen enthaltenen Bilanz</t>
  </si>
  <si>
    <t>EU CR6-A</t>
  </si>
  <si>
    <t>EU CRE</t>
  </si>
  <si>
    <t>Umfang der Verwendung von IRB- und SA-Ansatz</t>
  </si>
  <si>
    <t>EU CR9</t>
  </si>
  <si>
    <t>CR7-A</t>
  </si>
  <si>
    <t>Offenlegung des Rückgriffs auf CRM-Techniken</t>
  </si>
  <si>
    <t>EU ORA</t>
  </si>
  <si>
    <t>EU REM1</t>
  </si>
  <si>
    <t>EU REM2</t>
  </si>
  <si>
    <t>EU REM3</t>
  </si>
  <si>
    <t xml:space="preserve">Für das Geschäftsjahr gewährte Vergütung </t>
  </si>
  <si>
    <t>Sonderzahlungen an Mitarbeiter, deren berufliche Tätigkeiten einen wesentlichen Einfluss auf das Risikoprofil des Instituts haben (identifizierte Mitarbeiter)</t>
  </si>
  <si>
    <t xml:space="preserve">Zurückbehaltene Vergütung </t>
  </si>
  <si>
    <t>Vergütungen von 1 Mio. EUR oder mehr pro Jahr</t>
  </si>
  <si>
    <t>EU REM4</t>
  </si>
  <si>
    <t>EU REM5</t>
  </si>
  <si>
    <t>Angaben zur Vergütung der Mitarbeiter, deren berufliche Tätigkeiten einen wesentlichen Einfluss auf das Risikoprofil des Instituts haben (identifizierte Mitarbeiter)</t>
  </si>
  <si>
    <t>BWG</t>
  </si>
  <si>
    <t>FMA</t>
  </si>
  <si>
    <t>CR7</t>
  </si>
  <si>
    <t>Information über die Einhaltung der Fit &amp; Proper Regelungen</t>
  </si>
  <si>
    <t>gemäß § 5 Abs. 1 Z 6bis 9a BWG und § 28a Abs. 5 Z 1 bis 5 BWG</t>
  </si>
  <si>
    <t>Im § 5 Absatz 1 Z 6 ff BWG sind Anforderungen für Geschäftsleiter und im § 28a Absatz 3 Z 1 ff sowie § 28a Absatz 5 Z 1 ff BWG sind Anforderungen für Aufsichtsratsmitglieder bzw. Aufsichtsratsvorsitzende festgelegt. In der Volkskreditbank AG sind diese Qualifikationsanforderungen in der Richtlinie für die Auswahl und Beurteilung der Eignung von Mitgliedern des Aufsichtsrates und des Vorstandes geregelt. Die Richtlinie definiert im Einklang mit den rechtlichen Vorgaben Strategie und Kriterien für die Auswahl von Vorständen und Aufsichtsräten, legt den Prozess und die Verantwortlichkeiten für die Durchführung von Eignungsbeurteilungen fest und enthält eine Strategie zur Sicherstellung der Eignung. Die Anforderungen der § 5 Absatz 1 Z 6 ff BWG und § 28a Absatz 3 Z 1 ff sowie § 28a Absatz 5 Z 1 ff BWG werden von allen Mitgliedern des Vorstandes und Aufsichtsrates erfüllt.</t>
  </si>
  <si>
    <t>Die im Jahr 2021 neu überarbeiteten aufsichtsrechtlichen Regelungen für das Thema Fit &amp; Proper wurden in der Richtlinie für die Auswahl und Beurteilung der Eignung von Mitgliedern des Aufsichtsrates und des Vorstandes umgesetzt.</t>
  </si>
  <si>
    <t>Aufgrund von neuen Bestimmungen des BWG (§ 28a Abs 5 Z 5a) hat der Aufsichtsrat von Kreditinstituten über eine ausreichende Anzahl von unabhängigen Mitgliedern zu verfügen.</t>
  </si>
  <si>
    <t>Die Volkskreditbank AG erfüllt diese Anforderung.</t>
  </si>
  <si>
    <t xml:space="preserve">Information über die Einhaltung der Regelungen zum Nominierungsausschuss </t>
  </si>
  <si>
    <t>gemäß § 29 BWG</t>
  </si>
  <si>
    <t>In der Volkskreditbank AG ist ein Nominierungsausschuss des Aufsichtsrates eingerichtet, der die Anforderungen des § 29 BWG erfüllt und die Aufgaben gemäß § 29 BWG wahrnimmt.</t>
  </si>
  <si>
    <t>Information zum Anhang des Jahresabschlusses</t>
  </si>
  <si>
    <t>gemäß § 64 Abs. 1 Z 18 und 19 BWG</t>
  </si>
  <si>
    <t>Die in § 64 Absatz 1 Z 18 und 19 BWG aufgelisteten Punkte werden, soweit erforderlich, im Anhang des Jahresabschlusses der Volkskreditbank AG angegeben</t>
  </si>
  <si>
    <t>Offenlegung gemäß BWG</t>
  </si>
  <si>
    <t>Informationen zum Anhang des Jahresabschlusses</t>
  </si>
  <si>
    <t>Information über die Einhaltung der Fit &amp; Proper Regelungen und der Regelungen zum Nominierungsausschuss</t>
  </si>
  <si>
    <t>FMA Mindestandards Fremdwährungs- und Tilgungsträgerkredite</t>
  </si>
  <si>
    <t>Kapitalquoten (in % des risikogewichteten Positionsbetrags)</t>
  </si>
  <si>
    <r>
      <rPr>
        <sz val="10"/>
        <color theme="1"/>
        <rFont val="Arial"/>
        <family val="2"/>
      </rPr>
      <t>Harte Kernkapitalquote (CET1-Quote) (%)</t>
    </r>
  </si>
  <si>
    <r>
      <rPr>
        <sz val="10"/>
        <color theme="1"/>
        <rFont val="Arial"/>
        <family val="2"/>
      </rPr>
      <t xml:space="preserve">Zusätzliche Eigenmittelanforderungen für andere Risiken als das Risiko einer übermäßigen Verschuldung </t>
    </r>
    <r>
      <rPr>
        <sz val="10"/>
        <color rgb="FF000000"/>
        <rFont val="Arial"/>
        <family val="2"/>
      </rPr>
      <t xml:space="preserve">(%) </t>
    </r>
  </si>
  <si>
    <r>
      <rPr>
        <b/>
        <sz val="10"/>
        <color theme="1"/>
        <rFont val="Arial"/>
        <family val="2"/>
      </rPr>
      <t>Zusätzliche Eigenmittelanforderungen für das Risiko einer übermäßigen Verschuldung (in % der Gesamtrisikopositionsmessgröße)</t>
    </r>
  </si>
  <si>
    <r>
      <rPr>
        <b/>
        <u/>
        <sz val="10"/>
        <color theme="1"/>
        <rFont val="Arial"/>
        <family val="2"/>
      </rPr>
      <t xml:space="preserve">
 Kreditrisiko und Gegenparteiausfallrisiko</t>
    </r>
    <r>
      <rPr>
        <sz val="10"/>
        <color theme="1"/>
        <rFont val="Arial"/>
        <family val="2"/>
      </rPr>
      <t xml:space="preserve">
Das Kreditrisiko stellt für die VKB-Bank das wesentlichste Risiko dar. Der Fokus der Geschäftstätigkeit der VKB-Bank liegt im Einlagen- und Ausleihungsgeschäft. Somit kommt dem Kreditausfallsrisiko eine besondere Rolle zu. Das Gegenparteiausfallrisiko an sich ist geringer einzustufen, da die VKB-Bank im Derivategeschäft vergleichsweise wenig tätig ist. Derivative Geschäfte werden vorwiegend zu Absicherungszwecken und zur Bilanzstruktursteuerung vorgenommen. Die allgemeine Wichtigkeit des Kreditrisikos findet sich auch im ICAAP wieder, wo die größte Risikoposition jene des Kredit- und Gegenparteiausfallrisiko darstellt.
Das Kreditrisiko resultiert aus Geschäften mit Privat- und Firmenkunden, Banken sowie Gemeinden, Bundesländern und Staaten. Im Firmenkundengeschäft ist die Hauptzielgruppe der VKB-Bank die mittelständische Wirtschaft (einschließlich von freiberuflich Tätigen) ergänzt durch Engagements bei Industriebetrieben.
Der überwiegende Teil der Finanzmittel wird im Sinne eines Regionalitätsprinzips dem oberösterreichischen Markt zur Verfügung gestellt, wobei Limits pro Branche Konzentrationsrisiken vermeiden sollen. Zusätzlich erfolgt eine Reduktion von Konzentrationsrisiken durch klare Limits und Zielsetzungen welche aus der Kreditrisikostrategie abgeleitet werden.
Kreditentscheidungen basieren auf ausreichenden aktuellen Informationen (Bilanzen, Softfacts, usw.). Unsere Kundennähe wird zur aktiven Kreditrisikosteuerung genützt. Die Kreditentscheidungen sind getragen von ei-nem Abwägen der Pro- und Kontra-Argumente und einem Votum von Markt und Marktfolge. 
Hinsichtlich des Gegenparteiausfallrisikos wird jährlich für jeden Handelspartner eine Limitierung auf Einzelkundenebene durch den Gesamtvorstand vorgenommen. Vor Abschluss eines derivativen Geschäfts ist ein Rahmen für das Volumen zu bewilligen. 
Derivative Geschäfte mit finanziellen Gegenparteien werden auf Basis von bilateralen Verträgen (Rahmenverträge für Finanztermingeschäfte, ISDA-Agreements, Besicherungsanhänge etc.) abgeschlossen. Dadurch ergibt sich die Möglichkeit, risikoreduzierende Maßnahmen in Form von Netting und der Bereitstellung von Sicherheiten anzuwenden. Im Falle von saldierten positiven Marktwerten ergibt sich ein Wiederbeschaffungsrisiko. Regelmäßige, zumindest wöchentliche Neubewertungen können zu einer Anpassung der Sicherheitenbe-träge an die jeweilige aktuelle Risikosituation führen. Die Volkskreditbank AG akzeptiert ausschließlich Euro-Einlagen als Sicherheiten. Für besicherte Derivatepositionen erfolgt daher keine zusätzliche Bildung von Re-serven.
Für nichtbesicherte Derivate mit finanziellen Gegenparteien wird eine gegenparteirisikofreie Bewertung durchgeführt. Auf Basis des exposure at default, der aktuellen Bonität der Gegenpartei und Laufzeit des Geschäf-tes wird eine Wertanpassung (Credit Value Adjustment, CVA) durchgeführt. Für diese Wertanpassung wird in Form einer Rückstellung vorgesorgt. Die Kontrahentenlimite werden laufend überwacht.
Korrelationsrisiken können zwischen dem Grundgeschäft und geleisteten Sicherheit auftreten. Da die Volks-kreditbank AG nur Barsicherheiten in Euro akzeptiert, treten derzeit keine Korrelationsrisiken auf.
Für die VKB-Bank besteht bei Herabstufung der Bonität keine Nachschusspflicht in Bezug auf den Sicherheitsbetrag. 
Devisentermingeschäfte werden in unwesentlichem Ausmaß abgewickelt. Diese Geschäfte werden mit nichtfi-nanziellen Unternehmen auf der Basis von Rahmenverträgen durchgeführt. Sicherheiten werden individuell bestellt bzw. geregelt.
Neben dem IRB-Ansatz, der im Wesentlichen in den Portfolien Unternehmen und Mengengeschäft zum Einsatz kommt, werden die übrigen Forderungssegmente laut BWG im Standardansatz berechnet. Eine Besonderheit stellen Spezialfinanzierungen dar, die gemäß „Slotting Ansatz“ (Artikel 153 Absatz 5 CRR) geratet werden. Hinsichtlich des Risikos der Anpassung für die Kreditbewertung (CVA-Risiko) wird die Berechnung nach der Standardmethode gemäß CRR angewandt.
</t>
    </r>
  </si>
  <si>
    <r>
      <rPr>
        <b/>
        <u/>
        <sz val="10"/>
        <color theme="1"/>
        <rFont val="Arial"/>
        <family val="2"/>
      </rPr>
      <t>Marktrisiko</t>
    </r>
    <r>
      <rPr>
        <sz val="10"/>
        <color theme="1"/>
        <rFont val="Arial"/>
        <family val="2"/>
      </rPr>
      <t xml:space="preserve">
Die VKB-Bank schätzt ihr Marktrisiko von geringer Bedeutung ein. Die VKB-Bank führt Handelsbuchtätigkeiten von geringem Umfang gemäß Artikel 94 Absatz 1 CRR aus. Im Bankbuch ist der Anteil der Aktien sehr gering. Auch das Risiko aus Fremdwährungsgeschäften bewegt sich in engen Grenzen.
Das Marktrisiko unterteilt sich grundsätzlich in zwei verschiedene Risiken:
• Aktienkursrisiko
• Währungsrisiko
Marktrisiken ergeben sich sowohl bei Handels- als auch bei Nichthandelsgeschäften. In der VKB-Bank entste-hen Marktrisiken vorwiegend durch Eingehen von Positionen in Anleihen, Aktien, Fremdwährungen und ande-ren Finanzinstrumenten.
Aktienkursrisiko
Die Strategie der Veranlagung in Aktien ist von einer risikoorientierten Linie gekennzeichnet und auf langfristi-ge Ertragsoptimierung ausgerichtet. Das Aktienkursrisiko wird über eine Value-at-Risk-Bewertung quantifiziert.
•Währungsrisiko
Die VKB-Bank strebt ein niedriges Währungsrisiko an. Fremdwährungspositionen werden daher nur in gerin-gem Ausmaß eingegangen. Es bestehen entsprechende Limitierungen. Das Fremdwährungsrisiko wird zusätz-lich über eine Value-at-Risk-Bewertung quantifiziert.
Die VKB-Bank verfügt über kein Warenpositionsrisiko. Das Abwicklungsrisiko wird gemäß Artikel 378 CRR berechnet. Im Jahr 2020 entstanden keine wesentlichen Abwicklungsrisiken. Zum 31.12.2020 bestand aus kei-nem Geschäft ein Abwicklungsrisiko.</t>
    </r>
  </si>
  <si>
    <r>
      <t xml:space="preserve">
</t>
    </r>
    <r>
      <rPr>
        <b/>
        <u/>
        <sz val="10"/>
        <color theme="1"/>
        <rFont val="Arial"/>
        <family val="2"/>
      </rPr>
      <t>Liquiditätsrisiko</t>
    </r>
    <r>
      <rPr>
        <sz val="10"/>
        <color theme="1"/>
        <rFont val="Arial"/>
        <family val="2"/>
      </rPr>
      <t xml:space="preserve">
Wesentliche strategische Zielsetzungen im Liquiditätsrisikomanagement sind:
• die Sicherstellung der jederzeitigen Zahlungsfähigkeit
• Einrichten eines adäquaten Internal Liquidity Adequacy Assessment Process (ILAAP)
• Vorhalten eines angemessenen Liquiditätspuffers
• Optimierung der Refinanzierungsstruktur aus ökonomischer Perspektive, aus risikoorientierter Perspektive sowie hinsichtlich der Auswirkungen von bestehenden Liquiditätsvorschriften 
• Vermeidung von Konzentrationsrisiken (Diversifikation) in Bezug auf Refinanzierungsquellen und -termine, insbesondere durch:
   - Refinanzierung via breit gestreuter Kundeneinlagen
   - Refinanzierung mittels Eigenemissionen
   - Refinanzierung im Interbankengeschäft
   - Refinanzierung mittels OeNB-Tendergeschäften
• Einsatz eines wirksamen Liquiditätskostenmodells
• regelmäßige Validierung der Annahmen und Maßnahmen in der Liquiditätsrisikosteuerung
• Treffen von Vorsorgen für Stresssituationen
• Definition eines Notfallplans, der in seiner Ausgestaltung eine rasche und effiziente Umsetzung der erforderlichen Maßnahmen gewährleistet und die Auswirkungen von Stresstests berücksichtigt
Einen wesentlichen Teil des Planungsprozesses bildet die Planung der Refinanzierung. Diese ist mit dem Gesamtplanungsprozess eng verzahnt und steht mit diesem im Verlauf des Planungsprozesses in einer permanenten Wechselwirkung. Im Rahmen des operativen Liquiditätsmanagements erfolgt die kurzfristige Planung der Liquidität. Einen wesentlichen Bestandteil des operativen Liquiditätsmanagements bildet darüber hinaus die tagesaktuelle Planung und Steuerung des Bestands an Mindestreserveguthaben bei der OeNB und die damit verbundene Optimierung des diesbezüglichen Zinsaufwands. Der ökonomische Ausgleich von Liquiditätsspitzen mittels Geldmarkttransaktionen ist eine weitere operative Maßnahme zum kurzfristigen Management der Liquidität. Vom operativen Liquiditätsmanagement ist zudem auch die Steuerung der Innertagesliquidität umfasst.</t>
    </r>
  </si>
  <si>
    <r>
      <rPr>
        <b/>
        <u/>
        <sz val="10"/>
        <color theme="1"/>
        <rFont val="Arial"/>
        <family val="2"/>
      </rPr>
      <t>Zinsänderungsrisiko</t>
    </r>
    <r>
      <rPr>
        <sz val="10"/>
        <color theme="1"/>
        <rFont val="Arial"/>
        <family val="2"/>
      </rPr>
      <t xml:space="preserve">
Das Zinsänderungsrisiko wird von der VKB-Bank hinsichtlich seiner Bedeutung als wesentlich eingestuft. Das Zinsänderungsrisiko wird auf Basis eines dualen Steuerungsansatzes gesteuert, der sowohl periodische als auch barwertige Methoden beinhaltet. Generell ist das Zinsgeschäft Haupttätigkeit eines Kreditinstituts, wes-halb Umwälzungen am Zinsmarkt auch Auswirkungen auf die VKB-Bank haben würden. Ziel ist ein angemes-senes Risiko im Verhältnis zu den Eigenmitteln.
Die wesentlichen Quellen des Zinsrisikos im VKB-Konzern sind das bilanzielle Kundengeschäft inklusive der eingebetteten Optionen, Wertpapiere im Anlagevermögen und Derivate in Form von Zinsabsicherungsge-schäften.
Ziel der Risikomessung ist es, das Ausmaß aller für das Geschäftsmodell des VKB-Konzerns relevanten Zins-risiken und deren Quellen mittels robuster interner Messsysteme zu erfassen. Die Messung bilanzieller und außerbilanzieller Zinsrisiken erfolgt auf monatlicher Basis weitgehend standardisiert mittels einer eigenen Software. Ad hoc-Messungen von Zinsrisiken aus Einzelengagements oder Portfolien erfolgen vor allem bei plötzlichen Bewegungen auf den Zinsmärkten sowie bei Identifizierung von entsprechend hohem Volumen.
Das Zinsänderungsrisiko wird auf Basis einer „internen Methode“ über die Auswirkung einer Barwertänderung von 200 BP berechnet. Dabei werden einerseits On- und Off-Balance-Positionen einbezogen, andererseits wird eine instrumentenspezifische Zinssatzuntergrenze zugrunde gelegt. Die Eigenkapitalpositionen sowie nicht zinssensitive Positionen werden in dieser Berechnung nicht berücksichtigt.
Zur Darstellung des Zinsrisikos werden zinsfixe und zinsvariable Finanzinstrumente gemäß ihrer aktuellen Zinsbindung in die entsprechenden Laufzeitbänder eingeordnet. Positionen mit unbestimmter Zinsbindung werden mittels Kapitalablauffiktionen auf Basis statistischer Modelle dargestellt. 
Bei der Darstellung des Zinsrisikos werden keine Annahmen bezüglich der Rückzahlung von Krediten vor Fälligkeit getroffen. 
Die Darstellung des Anlegerverhaltens bei unbefristeten Giroeinlagen erfolgt über eine Rollierung der Zinsbin-dung. Die Ableitung der Zinsbindung wird anhand historischer Daten vorgenommen und für Privat- und Fir-menkunden getrennt ermittelt.
Weiters gelangen instrumentenspezifische Zinssatzuntergrenzen aufgrund  rechtlicher oder vertraglicher Vor-gaben zur Anwendung.
Hinsichtlich unmittelbarer Pensions- und Abfertigungsrückstellungen basieren die Annahmen für die Zinsände-rungsrisikoermittlung auf Daten aus versicherungsmathematischen Gutachten. </t>
    </r>
  </si>
  <si>
    <r>
      <rPr>
        <b/>
        <u/>
        <sz val="10"/>
        <color theme="1"/>
        <rFont val="Arial"/>
        <family val="2"/>
      </rPr>
      <t xml:space="preserve">
Risiko aus nicht im Handelsbuch enthaltenen Beteiligungspositionen</t>
    </r>
    <r>
      <rPr>
        <sz val="10"/>
        <color theme="1"/>
        <rFont val="Arial"/>
        <family val="2"/>
      </rPr>
      <t xml:space="preserve">
Der VKB-Konzern strebt beim Eingehen jeder Beteiligung ein langfristiges und dauerhaftes Engagement an. Als Grundsatz gilt, dass Beteiligungen eine bestmögliche Unterstützung und Ergänzung der Bank-Kerngeschäftsfelder sowie der banknahen Aktivitäten ermöglichen sollen. Beteiligungen in sonstigen Wirt-schaftszweigen werden grundsätzlich nicht angestrebt. Das Beteiligungsrisiko im VKB-Konzern ist aus den genannten Gründen volumensmäßig begrenzt und als gering einzustufen.
Die Steuerung des Beteiligungsrisikos erfolgt im Wege einer direkten Einbindung von - je nach Ausmaß - Marktfolgevorstand oder Gesamtvorstand in sämtliche Entscheidungen, die das Eingehen, Erhöhen, Reduzieren oder Aufgeben von Beteiligungen betreffen.
Bei Eingehen von oder Änderungen bestehender Beteiligungen werden unter Einbindung aller relevanten Bereiche entsprechende Analysen durchgeführt und eine Risikobeurteilung vorgenommen. Die Abschätzung erfolgt gemäß den Vorgaben eines Beteiligungshandbuchs unter Berücksichtigung des Risikopotentials im Einzelfall.
Das Beteiligungsrisiko wird gemäß Artikel 155 CRR auf Basis risikogewichteter Positionsbeträge ermittelt. </t>
    </r>
  </si>
  <si>
    <r>
      <rPr>
        <b/>
        <u/>
        <sz val="10"/>
        <color theme="1"/>
        <rFont val="Arial"/>
        <family val="2"/>
      </rPr>
      <t xml:space="preserve">
Operationelles Risiko</t>
    </r>
    <r>
      <rPr>
        <sz val="10"/>
        <color theme="1"/>
        <rFont val="Arial"/>
        <family val="2"/>
      </rPr>
      <t xml:space="preserve">
Operationelle Risiken bzw. betriebliche Risiken gehen mit jeder Geschäftstätigkeit einher, spannen einen weiten Bogen und können nur bis zu einem gewissen Punkt gesteuert werden. Operationelle Risiken können sprunghaft entstehen und in verschiedenen Arten auftreten. Generell versucht die VKB-Bank operationelle Risiken durch vorbeugende Maßnahmen entgegenzuwirken. Allgemein kann bei operationellen Risiken aber nicht von geringen Risiken gesprochen werden, weshalb die VKB-Bank deren Bedeutung als mittel einstuft.
Ziel in der VKB-Bank ist die Optimierung des Managements von operationellen Risiken und die ständige fachliche Weiterentwicklung vor allem unter dem Gesichtspunkt der internen Qualitätsverbesserung. Im Zuge des Business Continuity Managements analysiert die VKB-Bank wesentliche Risiken in ihrer Geschäftstätigkeit und stellt diesen eine Eintrittswahrscheinlichkeit gegenüber. Ziel ist es große Schäden zu vermeiden und präventiv mittels akkurater Notfallkonzepte vorzusorgen.
Das operationelle Risiko wird aufsichtlich sowohl für die VKB-Bank als auch für den VKB-Konzern nach dem Basisindikatoransatz gemäß Artikel 315 CRR berechnet. Intern wird das operationelle Risiko auch anhand der Einmeldungen in die Schadensfalldatenbank gemessen. Jeder Mitarbeiter ist verpflichtet bei Auftreten eines Schadens diesen in der Schadensfalldatenbank zu dokumentieren. Die Schäden werden nach unterschiedlichen Schadensbereichen kategorisiert.
Zur präventiven Feststellung von Schwachstellen werden regelmäßig Risk Assessments durchgeführt. Diese Risk Assessments sind geeignet insbesondere qualitative Aspekte zu berücksichtigten.</t>
    </r>
  </si>
  <si>
    <r>
      <rPr>
        <b/>
        <u/>
        <sz val="10"/>
        <color theme="1"/>
        <rFont val="Arial"/>
        <family val="2"/>
      </rPr>
      <t xml:space="preserve">
Interne Kapitaladäquanz - ICAAP</t>
    </r>
    <r>
      <rPr>
        <sz val="10"/>
        <color theme="1"/>
        <rFont val="Arial"/>
        <family val="2"/>
      </rPr>
      <t xml:space="preserve">
Zur Sicherung der Kapitaladäquanz wird in der VKB-Bank monatlich eine Risikotragfähigkeitsrechnung durchgeführt. Die Risikotragfähigkeitsrechnung hat einerseits zum Ziel, alle wesentlichen Risiken zu bewerten und in der Folge das entsprechende Risikopotential zu ermitteln und andererseits diesem Risikopotential die im Institut zur Verfügung stehenden Risikodeckungsmassen gegenüberzustellen. 
Die Risikotragfähigkeit der VKB-Bank kann nur dann nachhaltig sichergestellt werden, wenn die vorhandenen Risikodeckungsmassen zu jedem Zeitpunkt größer als die eingegangenen Risiken sind. Zum Ziel der optimalen Allokation der Risikodeckungsmassen, wird jährlich vom Gesamtvorstand ein Budget für die einzelnen Risikoarten bewilligt. Monatlich wird daher geprüft, ob die bewilligten Budgets entsprechend eingehalten werden. Die VKB-Bank strebt hierbei eine deutliche Überdeckung der Risikopotentiale durch die vorhandenen Risikodeckungsmassen an. Die Berechnung erfolgt sowohl aus Going Concern- als auch aus Liquidationssicht.
Die Risikoneigung der VKB-Bank bemisst sich auf 80 %. Somit kann das Risikokapitalbudget nur bis 80 % ausgenützt werden. Die restlichen 20 % verbleiben als Sicherheitspuffer. Die Going Concern-Berechnung folgt einem Konfidenzintervall von 95 %. Bei der Liquidationssicht wird das 99,9 % Konfidenzintervall angewandt. </t>
    </r>
    <r>
      <rPr>
        <u/>
        <sz val="10"/>
        <color theme="1"/>
        <rFont val="Arial"/>
        <family val="2"/>
      </rPr>
      <t xml:space="preserve">
</t>
    </r>
    <r>
      <rPr>
        <sz val="10"/>
        <color theme="1"/>
        <rFont val="Arial"/>
        <family val="2"/>
      </rPr>
      <t xml:space="preserve">Um aus den einzelnen Risikoposten das Gesamtrisikopotential der Bank zu bemessen, werden alle Einzelposten aggregiert. Die Aggregation wird mittels Addition vorgenommen und risikomindernde Diversifikationseffekte werden nicht berücksichtigt. Die Inanspruchnahme des eingesetzten Risikokapitals in der Going Concern als auch Liquidationssicht verteilt sich folgendermaßen auf die einzelnen Risikoarten:
</t>
    </r>
  </si>
  <si>
    <r>
      <rPr>
        <b/>
        <u/>
        <sz val="10"/>
        <color theme="1"/>
        <rFont val="Arial"/>
        <family val="2"/>
      </rPr>
      <t>Stresstests</t>
    </r>
    <r>
      <rPr>
        <sz val="10"/>
        <color theme="1"/>
        <rFont val="Arial"/>
        <family val="2"/>
      </rPr>
      <t xml:space="preserve">
Im Rahmen der Offenlegung ihrer Strategien und Verfahren für die Steuerung der Risiken nach Artikel 435 Absatz 1 Buchstabe a CRR werden auch qualitative Informationen über Stresstests offengelegt, z. B. welche Portfolios einem Stresstest unterzogen wurden, welche Szenarien zugrunde gelegt und welche Methoden angewandt wurden und wie Stresstests im Risikomanagement zum Einsatz kommen.
In den Stresstests der VKB-Bank werden hypothetische und historische Szenarien simuliert. Die Auswirkungen der Simulation wird analysiert und bei Bedarf Maßnahmen gesetzt. Insbesondere werden Erkenntnisse, die die zukünftige Risikotragfähigkeit direkt und zeitnah treffen können, in der Risikotragfähigkeitsrechnung berücksichtigt. Die Stresstests der VKB-Bank finden in folgendem Rahmen statt:
Neben der monatlichen Berechnung der Risikotragfähigkeit mittels der Risikotragfähigkeitsrechnung erfolgt ein jährlicher Stresstest. Dieser erfüllt die gesetzlichen Bestimmung des Art. 177 CRR in Verbindung mit Art. 189 Abs. 3 CRR und stellt die angewandten Stresstests hinsichtlich des Kreditrisikos auf Basis der Berechnung durch interne Modelle dar und deckt sohin die IRB-Portfolien, im Wesentlichen Retail und Corporate, ab.  Die Szenarien reichen von einer SImulation der Verschlechterung der Ratingklassen,  stärkere Ausnützung von außerbilanziellen Rahmen, Reduktion der Sicherheitenqualität, Ausfall einzelner Großkunden,  Simulierung eines wirtschaftlichen Abschwungs durch Verschlechterung der Rating-Inputvariablen sowie ein kombiniertes makroökonomisches Szenario. Darüber hinaus werden durch den vorliegenden Stresstest folgende Risikoarten abgedeckt: Liquiditätsrisiko, Aktienkursrisiko, Zinsänderungsrisiko, Credit-Spread-Risisko, Fremdwährungsrisiko bzw. Risiko aus Fremdwährungskrediten sowie Operationelles Risiko. Aufgrund akut auftretenden Eregnisse, etwa Eintritt Covid-19-Pandemie, können auch kurzfristig ad-hoc-Szenarien durchgeführt werden. Die Ergebnisse werden dem Vorstand sowie den entsprechenden Gremien vorgetragen und es werden erforderlichfalls Maßnahmen gesetzt.
Aufgrund der Kurzfristigkeit von Veränderungen bei Zinsänderungsrisiken werden von Treasury monatlich Stressrechnungen zu verschiedene Zinsszenarien durchgeführt.
Weiters wird monatlich ein Liquiditätsstresstest gemäß § 12 Abs. 10 KI-RMV berechnet, der ein institutsspezifisches, ein marktweites und ein kombiniertes Szenario enthält.</t>
    </r>
  </si>
  <si>
    <r>
      <rPr>
        <b/>
        <sz val="10"/>
        <color theme="1"/>
        <rFont val="Arial"/>
        <family val="2"/>
      </rPr>
      <t>Quelle nach Referenznummern/-buchstaben der Bilanz im aufsichtsrechtlichen Konsolidierungskreis</t>
    </r>
    <r>
      <rPr>
        <sz val="10"/>
        <color rgb="FF000000"/>
        <rFont val="Arial"/>
        <family val="2"/>
      </rPr>
      <t> </t>
    </r>
  </si>
  <si>
    <r>
      <rPr>
        <sz val="10"/>
        <color theme="1"/>
        <rFont val="Arial"/>
        <family val="2"/>
      </rPr>
      <t>Latente Steueransprüche, die aus temporären Differenzen resultieren (über dem Schwellenwert von 10 %, verringert um entsprechende Steuerschulden, wenn die Bedingungen von Artikel 38 Absatz 3 CRR erfüllt sind) (negativer Betrag)</t>
    </r>
  </si>
  <si>
    <r>
      <rPr>
        <sz val="10"/>
        <color theme="1"/>
        <rFont val="Arial"/>
        <family val="2"/>
      </rPr>
      <t>Betrag der von den Posten des zusätzlichen Kernkapitals in Abzug zu bringenden Posten, der die Posten des zusätzlichen Kernkapitals des Instituts überschreitet (negativer Betrag)</t>
    </r>
  </si>
  <si>
    <r>
      <rPr>
        <sz val="10"/>
        <color theme="1"/>
        <rFont val="Arial"/>
        <family val="2"/>
      </rPr>
      <t>Sonstige regulatorische Anpassungen</t>
    </r>
  </si>
  <si>
    <r>
      <rPr>
        <sz val="10"/>
        <color theme="1"/>
        <rFont val="Arial"/>
        <family val="2"/>
      </rPr>
      <t>Betrag der von den Posten des Ergänzungskapitals in Abzug zu bringenden Posten, der die Posten des Ergänzungskapitals des Instituts überschreitet (negativer Betrag)</t>
    </r>
  </si>
  <si>
    <r>
      <rPr>
        <sz val="10"/>
        <color theme="1"/>
        <rFont val="Arial"/>
        <family val="2"/>
      </rPr>
      <t>EU-56a</t>
    </r>
    <r>
      <rPr>
        <sz val="10"/>
        <color rgb="FF000000"/>
        <rFont val="Arial"/>
        <family val="2"/>
      </rPr>
      <t> </t>
    </r>
  </si>
  <si>
    <r>
      <rPr>
        <sz val="10"/>
        <color theme="1"/>
        <rFont val="Arial"/>
        <family val="2"/>
      </rPr>
      <t>Entfällt.</t>
    </r>
  </si>
  <si>
    <r>
      <rPr>
        <sz val="10"/>
        <color theme="1"/>
        <rFont val="Arial"/>
        <family val="2"/>
      </rPr>
      <t>Direkte und indirekte Positionen in Eigenmittelinstrumenten oder Instrumenten berücksichtigungsfähiger Verbindlichkeiten von Unternehmen der Finanzbranche, an denen das Institut keine wesentliche Beteiligung hält (weniger als 10 % und abzüglich anrechenbarer Verkaufspositionen)</t>
    </r>
    <r>
      <rPr>
        <sz val="10"/>
        <color rgb="FF000000"/>
        <rFont val="Arial"/>
        <family val="2"/>
      </rPr>
      <t xml:space="preserve">   </t>
    </r>
  </si>
  <si>
    <r>
      <rPr>
        <sz val="10"/>
        <color theme="1"/>
        <rFont val="Arial"/>
        <family val="2"/>
      </rPr>
      <t>Latente Steueransprüche, die aus temporären Differenzen resultieren (unter dem Schwellenwert von 17,65 %, verringert um den Betrag der verbundenen Steuerschulden, wenn die Bedingungen von Artikel 38 Absatz 3 CRR erfüllt sind)</t>
    </r>
  </si>
  <si>
    <r>
      <rPr>
        <sz val="10"/>
        <color theme="1"/>
        <rFont val="Arial"/>
        <family val="2"/>
      </rPr>
      <t>·</t>
    </r>
    <r>
      <rPr>
        <sz val="10"/>
        <color rgb="FF000000"/>
        <rFont val="Arial"/>
        <family val="2"/>
      </rPr>
      <t>         Konzentrationslimits für Sicherheitenpools und Finanzierungsquellen (sowohl für Produkte als auch für Gegenparteien)</t>
    </r>
  </si>
  <si>
    <r>
      <rPr>
        <sz val="10"/>
        <color theme="1"/>
        <rFont val="Arial"/>
        <family val="2"/>
      </rPr>
      <t>·</t>
    </r>
    <r>
      <rPr>
        <sz val="10"/>
        <color rgb="FF000000"/>
        <rFont val="Arial"/>
        <family val="2"/>
      </rPr>
      <t>         Individuelle Messinstrumente oder Parameter zur Bewertung der Struktur der Bankbilanz oder zur Projizierung von Mittelflüssen und künftigen Liquiditätspositionen, unter Berücksichtigung außerbilanzieller bankspezifischer Risiken</t>
    </r>
  </si>
  <si>
    <r>
      <rPr>
        <sz val="10"/>
        <color theme="1"/>
        <rFont val="Arial"/>
        <family val="2"/>
      </rPr>
      <t>·</t>
    </r>
    <r>
      <rPr>
        <sz val="10"/>
        <color rgb="FF000000"/>
        <rFont val="Arial"/>
        <family val="2"/>
      </rPr>
      <t>         Liquiditätsrisikopositionen und Finanzierungsbedarf auf Ebene der einzelnen Rechtsträger, ausländischen Zweigstellen und Tochterunternehmen, unter Berücksichtigung der gesetzlichen, sonstigen rechtlichen und operationellen Beschränkungen für die Übertragbarkeit von Liquidität</t>
    </r>
  </si>
  <si>
    <r>
      <rPr>
        <sz val="10"/>
        <color theme="1"/>
        <rFont val="Arial"/>
        <family val="2"/>
      </rPr>
      <t>·</t>
    </r>
    <r>
      <rPr>
        <sz val="10"/>
        <color rgb="FF000000"/>
        <rFont val="Arial"/>
        <family val="2"/>
      </rPr>
      <t>         Bilanzielle und außerbilanzliche Positionen, aufgeschlüsselt nach Laufzeitbändern, und daraus erwachsende Liquiditätslücken</t>
    </r>
  </si>
  <si>
    <r>
      <rPr>
        <sz val="10"/>
        <color rgb="FF000000"/>
        <rFont val="Arial"/>
        <family val="2"/>
      </rPr>
      <t xml:space="preserve">Davon </t>
    </r>
    <r>
      <rPr>
        <b/>
        <sz val="10"/>
        <color rgb="FF000000"/>
        <rFont val="Arial"/>
        <family val="2"/>
      </rPr>
      <t xml:space="preserve">durch Sicherheiten besichert </t>
    </r>
  </si>
  <si>
    <r>
      <rPr>
        <sz val="10"/>
        <color rgb="FF000000"/>
        <rFont val="Arial"/>
        <family val="2"/>
      </rPr>
      <t xml:space="preserve">Davon </t>
    </r>
    <r>
      <rPr>
        <b/>
        <sz val="10"/>
        <color rgb="FF000000"/>
        <rFont val="Arial"/>
        <family val="2"/>
      </rPr>
      <t>durch Finanzgarantien besichert</t>
    </r>
  </si>
  <si>
    <r>
      <rPr>
        <sz val="10"/>
        <color rgb="FF000000"/>
        <rFont val="Arial"/>
        <family val="2"/>
      </rPr>
      <t xml:space="preserve">Davon </t>
    </r>
    <r>
      <rPr>
        <b/>
        <sz val="10"/>
        <color rgb="FF000000"/>
        <rFont val="Arial"/>
        <family val="2"/>
      </rPr>
      <t>durch Kreditderivate besichert</t>
    </r>
  </si>
  <si>
    <r>
      <t>c)</t>
    </r>
    <r>
      <rPr>
        <b/>
        <sz val="10"/>
        <color theme="1"/>
        <rFont val="Arial"/>
        <family val="2"/>
      </rPr>
      <t xml:space="preserve">
</t>
    </r>
  </si>
  <si>
    <r>
      <t>(c)</t>
    </r>
    <r>
      <rPr>
        <b/>
        <sz val="10"/>
        <color theme="1"/>
        <rFont val="Arial"/>
        <family val="2"/>
      </rPr>
      <t xml:space="preserve">
</t>
    </r>
  </si>
  <si>
    <t xml:space="preserve">Grundsätzlich gibt es keine direkte Verbindung zwischen Vergütung und Erfolg von Einzelpersonen. In der VKB-Bank ist der Grundgedanke von diskretionären variablen Vergütungsmodellen vorherrschend.  
Die Summe aller Risiken ist durch die Mitglieder der Geschäftsleitung (= Vorstand) sowie durch weitere definierte Risikokäufer bzw. (leitende) Mitarbeiter in Kontrollfunktionen zu verantworten und kann daher ausschließlich diesen zugeordnet werden. Darüber hinausgehend existieren keine Bereiche der Bank, in denen Mitarbeiter Tätigkeiten ausüben oder Entscheidungen fällen, die sich wesentlich auf das Risikoprofil der Gesamtbank auswirken. Auch in den Filialen der VKB-Bank werden keine Geschäfte entschieden, die wesentliche Auswirkungen auf das Risikoprofil der VKB-Bank hätten. 
Die operationellen Risiken werden generell von jedem einzelnen Fachbereich bzw. Mitarbeiter getragen und haben im Sinne des Einkaufs wesentlicher Risiken keine wesentliche Relevanz. Darüber hinaus sind sie durch verbindliche und klare Richtlinien und Vorgaben abgesichert. 
Das eingerichtete Risikomanagement und Interne Kontrollsystem sorgen für eine adäquate Umsetzung der risikorelevanten Vorgaben. Die Risikotragfähigkeitsrechnung ist nach dem Grundsatz der Vorsicht hin ausgerichtet.
Die wichtigsten Gestaltungsmerkmale, Parameter und Grundprinzipien des Vergütungssystems insbesondere für Modelle mit variablen Vergütungskomponenten stellen sich wie folgt dar: 
Innerhalb des VKB-Konzerns orientiert sich die Vergütung der Mitarbeiter grundsätzlich an den anzuwendenden Kollektivverträgen. In der VKB-Bank kommt der Kollektivvertrag für Angestellte der Banken und Bankiers zur Anwendung, wobei mit 01.07.2009 eine umfassende Schemareform in Kraft getreten ist. Des Weiteren ist in diesem Zusammenhang die Anwendung des Kollektivvertrages betreffend die Neuregelung der Pensionsrechte anzuführen. Ungeachtet dessen beeinflusst aber auch der allgemeine Marktpreis die Vergütungshöhe („Zulagen“), wobei sich dieser im Bundesland Oberösterreich teilweise unterschiedlich darstellt und wobei hier zwischen einzelnen Positionen/Funktionen differenziert wird. </t>
  </si>
  <si>
    <t>Anhang</t>
  </si>
  <si>
    <t>VKB Konzern -  Offenlegung per 31.12.2021</t>
  </si>
  <si>
    <t>in Mio EUR</t>
  </si>
  <si>
    <t xml:space="preserve"> Besicherung ohne Sicherheitsleistung (UFCP)</t>
  </si>
  <si>
    <r>
      <rPr>
        <b/>
        <sz val="10"/>
        <color theme="1"/>
        <rFont val="Arial"/>
        <family val="2"/>
      </rPr>
      <t xml:space="preserve">RWEA ohne Substitutionseffekte
</t>
    </r>
    <r>
      <rPr>
        <sz val="10"/>
        <color theme="1"/>
        <rFont val="Arial"/>
        <family val="2"/>
      </rPr>
      <t xml:space="preserve">(nur Reduktionseffekte)
</t>
    </r>
  </si>
  <si>
    <r>
      <t xml:space="preserve">RWEA mit Substitutionseffekten
</t>
    </r>
    <r>
      <rPr>
        <sz val="10"/>
        <color theme="1"/>
        <rFont val="Arial"/>
        <family val="2"/>
      </rPr>
      <t>(sowohl Reduktions- als auch Substitutionseffekte)</t>
    </r>
    <r>
      <rPr>
        <b/>
        <sz val="10"/>
        <color theme="1"/>
        <rFont val="Arial"/>
        <family val="2"/>
      </rPr>
      <t xml:space="preserve">
</t>
    </r>
  </si>
  <si>
    <r>
      <t xml:space="preserve"> 
Teil der durch </t>
    </r>
    <r>
      <rPr>
        <b/>
        <sz val="10"/>
        <color theme="1"/>
        <rFont val="Arial"/>
        <family val="2"/>
      </rPr>
      <t>Finanz-sicherheiten</t>
    </r>
    <r>
      <rPr>
        <sz val="10"/>
        <color theme="1"/>
        <rFont val="Arial"/>
        <family val="2"/>
      </rPr>
      <t xml:space="preserve"> gedeckten Risikopositionen (%)</t>
    </r>
  </si>
  <si>
    <r>
      <t xml:space="preserve">Teil der durch </t>
    </r>
    <r>
      <rPr>
        <b/>
        <sz val="10"/>
        <color theme="1"/>
        <rFont val="Arial"/>
        <family val="2"/>
      </rPr>
      <t>sonstige anerkennungs-fähige Sicherheiten</t>
    </r>
    <r>
      <rPr>
        <sz val="10"/>
        <color theme="1"/>
        <rFont val="Arial"/>
        <family val="2"/>
      </rPr>
      <t xml:space="preserve"> gedeckten Risikopositionen (%)</t>
    </r>
  </si>
  <si>
    <r>
      <t xml:space="preserve">Teil der durch </t>
    </r>
    <r>
      <rPr>
        <b/>
        <sz val="10"/>
        <color theme="1"/>
        <rFont val="Arial"/>
        <family val="2"/>
      </rPr>
      <t>andere Formen der Besicherung mit Sicherheits-leistung</t>
    </r>
    <r>
      <rPr>
        <sz val="10"/>
        <color theme="1"/>
        <rFont val="Arial"/>
        <family val="2"/>
      </rPr>
      <t xml:space="preserve"> gedeckten Risikopositionen (%)</t>
    </r>
  </si>
  <si>
    <r>
      <t xml:space="preserve">
Teil der durch </t>
    </r>
    <r>
      <rPr>
        <b/>
        <sz val="10"/>
        <color theme="1"/>
        <rFont val="Arial"/>
        <family val="2"/>
      </rPr>
      <t>Garantien</t>
    </r>
    <r>
      <rPr>
        <sz val="10"/>
        <color theme="1"/>
        <rFont val="Arial"/>
        <family val="2"/>
      </rPr>
      <t xml:space="preserve"> gedeckten Risikopositionen (%)</t>
    </r>
  </si>
  <si>
    <r>
      <t xml:space="preserve">Teil der durch </t>
    </r>
    <r>
      <rPr>
        <b/>
        <sz val="10"/>
        <color theme="1"/>
        <rFont val="Arial"/>
        <family val="2"/>
      </rPr>
      <t>Kreditderivate</t>
    </r>
    <r>
      <rPr>
        <sz val="10"/>
        <color theme="1"/>
        <rFont val="Arial"/>
        <family val="2"/>
      </rPr>
      <t xml:space="preserve"> gedeckten Risikopositionen (%)</t>
    </r>
  </si>
  <si>
    <r>
      <t xml:space="preserve">Teil der durch </t>
    </r>
    <r>
      <rPr>
        <b/>
        <sz val="10"/>
        <color theme="1"/>
        <rFont val="Arial"/>
        <family val="2"/>
      </rPr>
      <t>Immobilien-besicherung</t>
    </r>
    <r>
      <rPr>
        <sz val="10"/>
        <color theme="1"/>
        <rFont val="Arial"/>
        <family val="2"/>
      </rPr>
      <t xml:space="preserve"> gedeckten Risikopositionen (%)</t>
    </r>
  </si>
  <si>
    <r>
      <t xml:space="preserve">Teil der durch </t>
    </r>
    <r>
      <rPr>
        <b/>
        <sz val="10"/>
        <color theme="1"/>
        <rFont val="Arial"/>
        <family val="2"/>
      </rPr>
      <t>Forderungen</t>
    </r>
    <r>
      <rPr>
        <sz val="10"/>
        <color theme="1"/>
        <rFont val="Arial"/>
        <family val="2"/>
      </rPr>
      <t xml:space="preserve"> gedeckten Risikopositionen (%)</t>
    </r>
  </si>
  <si>
    <r>
      <t xml:space="preserve">Teil der durch </t>
    </r>
    <r>
      <rPr>
        <b/>
        <sz val="10"/>
        <color theme="1"/>
        <rFont val="Arial"/>
        <family val="2"/>
      </rPr>
      <t>andere Sach-sicherheiten</t>
    </r>
    <r>
      <rPr>
        <sz val="10"/>
        <color theme="1"/>
        <rFont val="Arial"/>
        <family val="2"/>
      </rPr>
      <t xml:space="preserve"> gedeckten Risikopositionen (%)</t>
    </r>
  </si>
  <si>
    <r>
      <t xml:space="preserve">Teil der durch </t>
    </r>
    <r>
      <rPr>
        <b/>
        <sz val="10"/>
        <color theme="1"/>
        <rFont val="Arial"/>
        <family val="2"/>
      </rPr>
      <t>Bareinlagen</t>
    </r>
    <r>
      <rPr>
        <sz val="10"/>
        <color theme="1"/>
        <rFont val="Arial"/>
        <family val="2"/>
      </rPr>
      <t xml:space="preserve"> gedeckten Risikopositionen (%)</t>
    </r>
  </si>
  <si>
    <r>
      <t xml:space="preserve">Teil der durch </t>
    </r>
    <r>
      <rPr>
        <b/>
        <sz val="10"/>
        <color theme="1"/>
        <rFont val="Arial"/>
        <family val="2"/>
      </rPr>
      <t>Lebens-versicherungen</t>
    </r>
    <r>
      <rPr>
        <sz val="10"/>
        <color theme="1"/>
        <rFont val="Arial"/>
        <family val="2"/>
      </rPr>
      <t xml:space="preserve"> gedeckten Risikopositionen (%)</t>
    </r>
  </si>
  <si>
    <r>
      <t xml:space="preserve">Teil der durch </t>
    </r>
    <r>
      <rPr>
        <b/>
        <sz val="10"/>
        <color theme="1"/>
        <rFont val="Arial"/>
        <family val="2"/>
      </rPr>
      <t>von Dritten gehaltene Instrumente</t>
    </r>
    <r>
      <rPr>
        <sz val="10"/>
        <color theme="1"/>
        <rFont val="Arial"/>
        <family val="2"/>
      </rPr>
      <t xml:space="preserve"> gedeckten Risikopositionen (%)</t>
    </r>
  </si>
  <si>
    <t>wichtiger Disclaimer</t>
  </si>
  <si>
    <t>-</t>
  </si>
  <si>
    <t xml:space="preserve">Ein standardisiertes Risikoberichtswesen an den Vorstand garantiert, dass dieser ständig über alle risikorelevanten Vorgänge informiert ist. 
Der Gesamtvorstand und der Aufsichtsrat werden zeitnah durch eine umfassende und objektive Berichterstattung über die Risikosituation der Bank von den Fachbereichen informiert. Der Gesamtvorstand und der Aufsichtsrat stehen im kontinuierlichen Austausch über die Risikolage des Instituts. Bei wesentlichen Risikothemen berät sich der Gesamtvorstand mit dem Aufsichtsrat und holt entsprechende Zustimmungen ein.
Mindestens einmal jährlich wird der Risikoausschuss des Aufsichtsrates durch den Leiter der Risikosteuerung über die aktuelle Risikostrategie als auch über die aktuelle Risikolage, die Steuerungs- und Überwachungssysteme und die verwendeten Risikomessmethoden informiert.
Der Gesamtvorstand wird im Zuge von drei Managementrunden über die aktuelle Risikolage informiert. 
- In der „Gesamtbanksteuerungsrunde“ wird monatlich über den aktuellen Status der Risikotragfähigkeit anhand der Risikotragfähigkeitsrechnung und Kennzahlen zu Eigenkapital, Liquidität, Kreditportfolio, Geschäftsvolumenentwicklung und Ertragskraft berichtet. An der Gesamtbanksteuerungsrunde nehmen der Gesamtvorstand sowie die Leiter der Bereiche Rechnungswesen, Treasury (samt stellv. Leiter), Kreditmanagement, Produktmanagement, Vertriebsmanagement, Vorstandssekretariat, CFT und Risikosteuerung teil.
</t>
  </si>
  <si>
    <t>-In der „Aktiv-Passiv-Management-Runde“ (APM-Runde) werden monatlich das Management der Bilanz-strukturpositionen und die Steuerung des Markt-, Zinsänderungs- und Liquiditätsrisikos vorgenommen. Darüber hinaus werden ressortübergreifende Themen in Bezug auf die Gesamtbanksteuerung behandelt. An der APM-Runde nehmen der Gesamtvorstand sowie der Leiter der Bereiche Treasury (samt stell. Leiter), Rechnungswesen, Risikosteuerung, Kreditmanagement, Produktmanagement, CFT und Vertriebsmanagement teil.
- Im Treasury-Komitee wird zweimal pro Monat der Gesamtvorstand durch die Leiter der Bereiche Treasury und Risikosteuerung über aktuelle Themen informiert. Im Treasury-Komitee liegt der Schwerpunkt im Bereich der Eigenveranlagungen, der Investmenttätigkeit sowie der generellen Analyse von Risikopositionen der VKB-Bank. 
- Der Marktfolgevorstand wird darüber hinaus in wöchentlichen Jour Fixes durch die Leiter der Bereiche Risikosteuerung, Kreditmanagement und Rechnungswesen informiert. Zusätzlich berichten die Fachbereiche ebenfalls direkt in den monatlichen Expertenrunden „Credit Risik Monitoring“ und „rechtliches bzw. regulatorisches Monitoring“. Über das "Risk Monitoring" wird monatlich schriftlich berichtet und im Jour Fixes Risikosteuerung besprochen. Über aktuelle Themen der „OpRisk-Management-Runde“ (Leiter der Bereiche Risikosteuerung, Infrastruktur, Innenrevision) wird der Marktfolgevorstand im Abstand von zwei Monaten informiert. Dieses Gremium unterstützt die Steuerung des Sicherheits- und Risikoniveaus der VKB-Bank.</t>
  </si>
  <si>
    <t>Mengengeschäft - durch Immobilien besichert, KMU</t>
  </si>
  <si>
    <t>Mengengeschäft - durch Immobilien besichert, Nicht-KMU</t>
  </si>
  <si>
    <t>Mengengeschäft - qualifiziert revolvierend</t>
  </si>
  <si>
    <t>Mengengeschäft - Sonstige, KMU</t>
  </si>
  <si>
    <t>Mengengeschäft - Sonstige, Nicht-KMU</t>
  </si>
  <si>
    <t>Unternehmen - KMU</t>
  </si>
  <si>
    <t>Unternehmen - Sonstige</t>
  </si>
  <si>
    <t>Meldebogen EU CR7 – IRB-Ansatz</t>
  </si>
  <si>
    <t xml:space="preserve">Auswirkungen von als Kreditrisikominderungstechniken </t>
  </si>
  <si>
    <t xml:space="preserve"> genutzten  Kreditderivaten auf den RWEA</t>
  </si>
  <si>
    <t xml:space="preserve">Aufgrund des gewählten IRB-Basisansatzes erfolgen eigene LGD-Schätzungen ausschließlich im Portfolio Mengengeschäft. Das Portfolio Mengengeschäft ist in drei Pools aufgeteilt, wobei für jeden Pool eine eigene LGD-Schätzung erfolgt. Es fließen sämtliche ausgefallenen Kunden in die Berechnungen ein. 
Die Berechnung des LGD erfolgt unter Anwendung folgender Formel:
LGD (je Mengengeschäft Subportfolio)=loss /(Saldo zu Ausfallsbeginn)
Loss = Saldo zu Ausfallsbeginn – Saldo Ausfallsende +/- Umsätze auf dem Konto + Umsätze Intern (z.B. Kosten von Betreibungsmaß-nahmen, Refinanzierungskosten usw. ) 
Konjunkturzyklen werden in der Festlegung der LGD-Werte berücksichtigt. Diese Berechnung wird bei ausgefallenen Kunden um die Einzelfallbetrachtung unter Einschluss der dynamischen Entwicklung während des Ausfalls- beziehungsweise Verwertungszeitraums ergänzt.
</t>
  </si>
  <si>
    <t xml:space="preserve">Aufgrund des gewählten IRB-Basisansatzes erfolgt eine eigene CCF-Schätzung ausschließlich im Portfolio Mengengeschäft. Das Portfolio Mengengeschäft ist in drei Pools aufgeteilt, wobei für jeden Pool eine eigene CCF-Schätzung erfolgt. Es fließen sämtliche ausgefallenen Kunden in die Berechnungen ein. 
</t>
  </si>
  <si>
    <t>Meldebogen EU REM4</t>
  </si>
  <si>
    <t>OFFENLEGUNG GEMÄSS BWG</t>
  </si>
  <si>
    <t>Offenlegung gemäß §65a BWG</t>
  </si>
  <si>
    <t>Offenlegung gemäß §64 Abs 1 BWG</t>
  </si>
  <si>
    <t>Aufgrund von Rundungen ist es möglich, dass der Gesamtwert nicht der Summe der einzelnen Posten entspricht.</t>
  </si>
  <si>
    <t>Kreditrisikopositionen nach Risikopositionsklasse und PD-Bandbreite</t>
  </si>
  <si>
    <t>Dieses Dokument dient ausschließlich der allgemeinen Information über den VKB Konzern, Rudigierstraße 5-6, Linz. 
Die Informationen stellen weder eine Anlage- oder sonstige Beratung noch eine Aufforderung zur Beteiligung an einem Anlagegeschäft dar. 
Diese Informationen stellen weder ein Angebot noch eine Empfehlung zum Kauf von Wertpapieren oder anderen Anlagen oder Finanzprodukten dar. Die in diesem Dokument enthaltenen Informationen lassen aufgrund der in der Vergangenheit erzielten Ergebnisse keine verlässlichen Rückschlüsse auf die zukünftige Entwicklung zu. 
Der VKB Konzern gibt keine ausdrückliche oder stillschweigende Zusicherung in Bezug auf die Richtigkeit, Zuverlässigkeit oder Vollständigkeit der in diesem Dokument enthaltenen Informationen. Der VKB Konzern lehnt jede ausdrückliche oder stillschweigende Gewährleistung in Bezug auf die in diesem Dokument enthaltenen Informationen ab.
Der VKB Konzern oder mit ihr verbundene Unternehmen haften in keinem Fall für Verluste, Schäden, Kosten oder sonstige Aufwendungen jeglicher Art (einschließlich, aber nicht beschränkt auf direkte, indirekte, Folge- oder Sonderschäden oder entgangenen Gewinn), die sich aus oder im Zusammenhang mit der Verwendung der in diesem Dokument enthaltenen Informationen oder mit Handlungen ergeben, die im Vertrauen auf diese Informationen vorgenommen wurden. Der VKB Konzern übernimmt keine Verpflichtung, die in diesem Dokument enthaltenen Informationen zu aktualisieren. Der Inhalt dieses Dokuments darf nicht als Ersatz für eine professionelle Beratung angesehen werden.</t>
  </si>
  <si>
    <t>Das Management von Kreditsicherheiten wird in der VKB-Bank als wesentlicher Bestandteil zur Umsetzung der Kreditrisikostrategie angesehen. Die Gestion des Kreditgeschäfts als Kombination aus Bonitätsbeurteilung  und aktueller und richtiger Bewertung der Kreditsicherheiten unterliegt einem hohen Qualitätsanspruch. 
Die laufende Aktualisierung der Bewertungsrichtlinien für Kreditsicherheiten liegt im Verantwortungsbereich der Bereich Kreditüberwachung  und dem Immobilien-Consulting-Bewertungsteam. Für jede verwendbare Sicherheitenart gibt es eine verbindlich vorgeschriebene Vorgehensweise zur objektiven und aktuellen Verkehrswertermittlung. 
Die Verantwortung für die Gestaltung von Sicherheitenverträge und –dokumenten liegt beim Bereich Recht.
Die Sicherheitenverwaltung in der VKB-Bank ist organisatorisch vom Markt getrennt und erfolgt ausschließlich in der Marktfolge durch die Abteilung Kreditservice. Besicherungsdokumente werden von Kreditservice erstellt und nach Einholung der diversen Fertigungen einem standardisierten Ablagesystem zugeführt. 
Die operativen Systeme gewährleisten das taugliche Zustandekommen von Kreditsicherheiten und deren laufende Gestion. Die Bewertung der kreditrisikomindernd angesetzten Sicherheiten erfolgt durch festgelegte Belehnsätze auf die Verkehrswerte, welche nach einem standardisierten Ablauf jährlich oder auch im Anlassfall mit den konkreten Erfahrungen aus der Sicherheitenverwertung abgeglichen und bei Bedarf angepasst werden, damit diese ausreichend konservativ sind. Die Verantwortung dafür ist im Aufgabengebiet der Marktfolge angesiedelt. Diese Sicherheiten werden durch unsere Überwachungsinstrumente laufend geprüft und unterliegen einem automatisierten Monitoring-Prozess. Systemprüfungen erfolgen durch die Organisationseinheiten Innenrevision, Kreditüberwachung und Risikosteuerung. Eine einzelfallbezogene Überwachung erfolgt durch die Abteilungen Kreditcontrolling und Kreditüberwachung.
Die internen Deckungswerte gemäß Bewertungsrichtlinie sind Maximalansätze, welche im Zuge des Kreditbewilligungsprozesses jederzeit vom Kompetenzträger nach unten korrigiert werden können. 
Bei Sachsicherheiten gilt generell, dass die zu erwartende wirtschaftliche Nutzungsdauer des Sicherungsgutes im Einklang mit der Finanzierungsdauer steht.
Hypothekarische Sicherheiten werden vorwiegend im Raum Oberösterreich bestellt.
Die Sicherheitenverwertung im Betreibungsfall obliegt der Abteilung Forderungsmanagement.</t>
  </si>
  <si>
    <t>1.</t>
  </si>
  <si>
    <t>Kassenbestand, Guthaben bei Zentralnotenbanken</t>
  </si>
  <si>
    <t>2.</t>
  </si>
  <si>
    <t>Schuldtitel öffentlicher Stellen,</t>
  </si>
  <si>
    <t>3.</t>
  </si>
  <si>
    <t>Forderungen an Kreditinstitute</t>
  </si>
  <si>
    <t>4.</t>
  </si>
  <si>
    <t>Forderungen an Kunden</t>
  </si>
  <si>
    <t>5.</t>
  </si>
  <si>
    <t>Schuldverschreibungen und andere fest-</t>
  </si>
  <si>
    <t>6.</t>
  </si>
  <si>
    <t>Aktien und andere nicht festverzinsliche</t>
  </si>
  <si>
    <t>7.</t>
  </si>
  <si>
    <t>8.</t>
  </si>
  <si>
    <t>Anteile an verbundenen Unternehmen</t>
  </si>
  <si>
    <t>9.</t>
  </si>
  <si>
    <t>Immaterielle Vermögensgegenstände des</t>
  </si>
  <si>
    <t>10.</t>
  </si>
  <si>
    <t>Sachanlagen</t>
  </si>
  <si>
    <t>11.</t>
  </si>
  <si>
    <t>Sonstige Vermögensgegenstände</t>
  </si>
  <si>
    <t>12.</t>
  </si>
  <si>
    <t>Rechnungsabgrenzungsposten</t>
  </si>
  <si>
    <t>13.</t>
  </si>
  <si>
    <t>Aktive latente Steuern</t>
  </si>
  <si>
    <t>Verbindlichkeiten gegenüber Kreditinstituten</t>
  </si>
  <si>
    <t>Verbindlichkeiten gegenüber Kunden</t>
  </si>
  <si>
    <t>Verbriefte Verbindlichkeiten</t>
  </si>
  <si>
    <t>Sonstige Verbindlichkeiten</t>
  </si>
  <si>
    <t>Rückstellungen</t>
  </si>
  <si>
    <t>6a.</t>
  </si>
  <si>
    <t>Ergänzungskapital gemäß Teil 2 Titel 1 Kapitel 4 der Verordnung (EU) Nr. 575/2013</t>
  </si>
  <si>
    <t>Gezeichnetes Kapital</t>
  </si>
  <si>
    <t>Gewinnrücklagen</t>
  </si>
  <si>
    <t>Konzernbilanzgewinn</t>
  </si>
  <si>
    <r>
      <t>Aktiva</t>
    </r>
    <r>
      <rPr>
        <sz val="10"/>
        <color rgb="FF000000"/>
        <rFont val="Arial"/>
        <family val="2"/>
      </rPr>
      <t> – Aufschlüsselung nach Aktiva-Klassen gemäß der im veröffentlichten Jahresabschluss enthaltenen Bilanz</t>
    </r>
  </si>
  <si>
    <r>
      <t>Passiva</t>
    </r>
    <r>
      <rPr>
        <sz val="10"/>
        <color rgb="FF000000"/>
        <rFont val="Arial"/>
        <family val="2"/>
      </rPr>
      <t> – Aufschlüsselung nach Passiva-Klassen gemäß der im veröffentlichten Jahresabschluss enthaltenen Bilanz</t>
    </r>
  </si>
  <si>
    <t xml:space="preserve">Meldebogen EU CC2 – Abstimmung der aufsichtsrechtlichen Eigenmittel </t>
  </si>
  <si>
    <t>mit der in den geprüften Abschlüssen enthaltenen Bilanz</t>
  </si>
  <si>
    <t>Konsolidierungskreise sind identisch</t>
  </si>
  <si>
    <t>letzte Aktualisierung: 23.08.2022</t>
  </si>
  <si>
    <t>Die Datei ist für die Datenverarbeitung und nicht für den Druck optimiert.</t>
  </si>
  <si>
    <t xml:space="preserve"> Wenn ganze Spalten "-" enthalten, sind die Daten nicht verfügbar. Wenn Ausprägungen "n.a." enthalten, so sind die entsprechenden Anforderungen nicht anzuwenden.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</si>
</sst>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_-* #,##0.00\ _€_-;\-* #,##0.00\ _€_-;_-* &quot;-&quot;??\ _€_-;_-@_-"/>
    <numFmt numFmtId="165" formatCode="_-* #,##0.0000\ _€_-;\-* #,##0.0000\ _€_-;_-* &quot;-&quot;??\ _€_-;_-@_-"/>
    <numFmt numFmtId="166" formatCode="0.0000"/>
    <numFmt numFmtId="167" formatCode="#,##0;\(#,##0\);\–"/>
    <numFmt numFmtId="168" formatCode="#,##0;\-#,##0;\-"/>
    <numFmt numFmtId="169" formatCode="#,##0.00;\(#,##0.00\);\–"/>
    <numFmt numFmtId="170" formatCode="0.0000%"/>
    <numFmt numFmtId="171" formatCode="#,##0.00,,;\-#,##0.00,,;\-"/>
    <numFmt numFmtId="172" formatCode="_-* #,##0\ _€_-;\-* #,##0\ _€_-;_-* &quot;-&quot;??\ _€_-;_-@_-"/>
    <numFmt numFmtId="173" formatCode="0.0000%;[=0]&quot;-&quot;"/>
    <numFmt numFmtId="174" formatCode="#,##0;[=0]&quot;-&quot;"/>
  </numFmts>
  <fonts count="42" x14ac:knownFonts="1">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1"/>
      <color rgb="FFFF0000"/>
      <name val="Calibri"/>
      <family val="2"/>
      <scheme val="minor"/>
    </font>
    <font>
      <b/>
      <sz val="11"/>
      <color theme="1"/>
      <name val="Calibri"/>
      <family val="2"/>
      <scheme val="minor"/>
    </font>
    <font>
      <b/>
      <sz val="14"/>
      <color theme="1"/>
      <name val="Calibri"/>
      <family val="2"/>
      <scheme val="minor"/>
    </font>
    <font>
      <sz val="10"/>
      <name val="Arial"/>
      <family val="2"/>
    </font>
    <font>
      <b/>
      <sz val="20"/>
      <name val="Arial"/>
      <family val="2"/>
    </font>
    <font>
      <b/>
      <sz val="12"/>
      <name val="Arial"/>
      <family val="2"/>
    </font>
    <font>
      <b/>
      <sz val="10"/>
      <name val="Arial"/>
      <family val="2"/>
    </font>
    <font>
      <b/>
      <sz val="10"/>
      <color theme="1"/>
      <name val="Arial"/>
      <family val="2"/>
    </font>
    <font>
      <sz val="11"/>
      <name val="Calibri"/>
      <family val="2"/>
      <scheme val="minor"/>
    </font>
    <font>
      <b/>
      <sz val="11"/>
      <name val="Calibri"/>
      <family val="2"/>
      <scheme val="minor"/>
    </font>
    <font>
      <sz val="9"/>
      <color theme="1"/>
      <name val="Calibri"/>
      <family val="2"/>
      <scheme val="minor"/>
    </font>
    <font>
      <sz val="8.5"/>
      <color theme="1"/>
      <name val="Calibri"/>
      <family val="2"/>
      <scheme val="minor"/>
    </font>
    <font>
      <b/>
      <sz val="8.5"/>
      <color theme="1"/>
      <name val="Calibri"/>
      <family val="2"/>
      <scheme val="minor"/>
    </font>
    <font>
      <sz val="10"/>
      <color rgb="FFFF0000"/>
      <name val="Arial"/>
      <family val="2"/>
    </font>
    <font>
      <i/>
      <sz val="10"/>
      <color rgb="FFAA322F"/>
      <name val="Arial"/>
      <family val="2"/>
    </font>
    <font>
      <b/>
      <sz val="10"/>
      <color rgb="FFAA322F"/>
      <name val="Arial"/>
      <family val="2"/>
    </font>
    <font>
      <sz val="10"/>
      <color rgb="FF000000"/>
      <name val="Arial"/>
      <family val="2"/>
    </font>
    <font>
      <b/>
      <sz val="10"/>
      <color rgb="FF000000"/>
      <name val="Arial"/>
      <family val="2"/>
    </font>
    <font>
      <b/>
      <u/>
      <sz val="10"/>
      <color theme="1"/>
      <name val="Arial"/>
      <family val="2"/>
    </font>
    <font>
      <u/>
      <sz val="10"/>
      <color theme="1"/>
      <name val="Arial"/>
      <family val="2"/>
    </font>
    <font>
      <b/>
      <i/>
      <sz val="10"/>
      <name val="Arial"/>
      <family val="2"/>
    </font>
    <font>
      <i/>
      <sz val="10"/>
      <name val="Arial"/>
      <family val="2"/>
    </font>
    <font>
      <strike/>
      <sz val="10"/>
      <name val="Arial"/>
      <family val="2"/>
    </font>
    <font>
      <sz val="10"/>
      <color indexed="8"/>
      <name val="Arial"/>
      <family val="2"/>
    </font>
    <font>
      <b/>
      <strike/>
      <sz val="10"/>
      <name val="Arial"/>
      <family val="2"/>
    </font>
    <font>
      <i/>
      <sz val="10"/>
      <color rgb="FF000000"/>
      <name val="Arial"/>
      <family val="2"/>
    </font>
    <font>
      <i/>
      <sz val="10"/>
      <color theme="1"/>
      <name val="Arial"/>
      <family val="2"/>
    </font>
    <font>
      <sz val="10"/>
      <color rgb="FF1F497D"/>
      <name val="Arial"/>
      <family val="2"/>
    </font>
    <font>
      <sz val="10"/>
      <color theme="4" tint="-0.249977111117893"/>
      <name val="Arial"/>
      <family val="2"/>
    </font>
    <font>
      <u/>
      <sz val="11"/>
      <color theme="10"/>
      <name val="Calibri"/>
      <family val="2"/>
      <scheme val="minor"/>
    </font>
  </fonts>
  <fills count="1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2"/>
        <bgColor indexed="64"/>
      </patternFill>
    </fill>
    <fill>
      <patternFill patternType="solid">
        <fgColor theme="2"/>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
      <patternFill patternType="solid">
        <fgColor rgb="FFBFBFBF"/>
        <bgColor indexed="64"/>
      </patternFill>
    </fill>
    <fill>
      <patternFill patternType="solid">
        <fgColor rgb="FFD9D9D9"/>
        <bgColor indexed="64"/>
      </patternFill>
    </fill>
    <fill>
      <patternFill patternType="solid">
        <fgColor theme="0" tint="-0.34998626667073579"/>
        <bgColor indexed="64"/>
      </patternFill>
    </fill>
    <fill>
      <patternFill patternType="solid">
        <fgColor indexed="65"/>
        <bgColor indexed="64"/>
      </patternFill>
    </fill>
    <fill>
      <patternFill patternType="solid">
        <fgColor theme="1" tint="0.499984740745262"/>
        <bgColor indexed="64"/>
      </patternFill>
    </fill>
    <fill>
      <patternFill patternType="solid">
        <fgColor theme="0" tint="-0.499984740745262"/>
        <bgColor indexed="64"/>
      </patternFill>
    </fill>
    <fill>
      <patternFill patternType="solid">
        <fgColor indexed="65"/>
        <bgColor theme="0"/>
      </patternFill>
    </fill>
    <fill>
      <patternFill patternType="solid">
        <fgColor theme="4" tint="0.79998168889431442"/>
        <bgColor theme="0"/>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s>
  <cellStyleXfs count="17">
    <xf numFmtId="0" fontId="0" fillId="0" borderId="0"/>
    <xf numFmtId="164" fontId="11" fillId="0" borderId="0" applyFont="0" applyFill="0" applyBorder="0" applyAlignment="0" applyProtection="0"/>
    <xf numFmtId="0" fontId="15" fillId="0" borderId="0">
      <alignment vertical="center"/>
    </xf>
    <xf numFmtId="0" fontId="15" fillId="2" borderId="1" applyNumberFormat="0" applyFont="0" applyBorder="0">
      <alignment horizontal="center" vertical="center"/>
    </xf>
    <xf numFmtId="0" fontId="16" fillId="3" borderId="3" applyNumberFormat="0" applyFill="0" applyBorder="0" applyAlignment="0" applyProtection="0">
      <alignment horizontal="left"/>
    </xf>
    <xf numFmtId="0" fontId="17" fillId="0" borderId="0" applyNumberFormat="0" applyFill="0" applyBorder="0" applyAlignment="0" applyProtection="0"/>
    <xf numFmtId="0" fontId="18" fillId="3" borderId="4" applyFont="0" applyBorder="0">
      <alignment horizontal="center" wrapText="1"/>
    </xf>
    <xf numFmtId="0" fontId="15" fillId="0" borderId="0">
      <alignment vertical="center"/>
    </xf>
    <xf numFmtId="0" fontId="15" fillId="0" borderId="0"/>
    <xf numFmtId="3" fontId="15" fillId="4" borderId="1" applyFont="0">
      <alignment horizontal="right" vertical="center"/>
      <protection locked="0"/>
    </xf>
    <xf numFmtId="0" fontId="15" fillId="0" borderId="0"/>
    <xf numFmtId="0" fontId="15" fillId="0" borderId="0"/>
    <xf numFmtId="0" fontId="15" fillId="0" borderId="0"/>
    <xf numFmtId="0" fontId="15" fillId="0" borderId="0"/>
    <xf numFmtId="9" fontId="11" fillId="0" borderId="0" applyFont="0" applyFill="0" applyBorder="0" applyAlignment="0" applyProtection="0"/>
    <xf numFmtId="0" fontId="41" fillId="0" borderId="0" applyNumberFormat="0" applyFill="0" applyBorder="0" applyAlignment="0" applyProtection="0"/>
    <xf numFmtId="0" fontId="15" fillId="0" borderId="0"/>
  </cellStyleXfs>
  <cellXfs count="480">
    <xf numFmtId="0" fontId="0" fillId="0" borderId="0" xfId="0"/>
    <xf numFmtId="0" fontId="0" fillId="0" borderId="0" xfId="0" applyFont="1"/>
    <xf numFmtId="0" fontId="14" fillId="0" borderId="0" xfId="0" applyFont="1" applyFill="1"/>
    <xf numFmtId="0" fontId="21" fillId="0" borderId="1" xfId="0" applyFont="1" applyFill="1" applyBorder="1" applyAlignment="1">
      <alignment horizontal="center" vertical="center" wrapText="1"/>
    </xf>
    <xf numFmtId="0" fontId="13" fillId="0" borderId="0" xfId="0" applyFont="1"/>
    <xf numFmtId="0" fontId="22" fillId="0" borderId="0" xfId="0" applyFont="1"/>
    <xf numFmtId="0" fontId="12" fillId="0" borderId="0" xfId="0" applyFont="1"/>
    <xf numFmtId="0" fontId="20" fillId="0" borderId="1" xfId="0" applyFont="1" applyFill="1" applyBorder="1" applyAlignment="1">
      <alignment horizontal="left" vertical="center" wrapText="1"/>
    </xf>
    <xf numFmtId="0" fontId="0" fillId="0" borderId="0" xfId="0"/>
    <xf numFmtId="0" fontId="13" fillId="0" borderId="1" xfId="0" applyFont="1" applyFill="1" applyBorder="1" applyAlignment="1">
      <alignment horizontal="center" vertical="center" wrapText="1"/>
    </xf>
    <xf numFmtId="0" fontId="19" fillId="0" borderId="0" xfId="0" applyFont="1" applyFill="1" applyAlignment="1">
      <alignment wrapText="1"/>
    </xf>
    <xf numFmtId="0" fontId="0" fillId="0" borderId="0" xfId="0" applyFont="1" applyFill="1"/>
    <xf numFmtId="0" fontId="0" fillId="0" borderId="0" xfId="0" applyFont="1" applyFill="1" applyAlignment="1">
      <alignment horizontal="center" vertical="center" wrapText="1"/>
    </xf>
    <xf numFmtId="0" fontId="13" fillId="0" borderId="0" xfId="0" applyFont="1" applyFill="1" applyBorder="1" applyAlignment="1">
      <alignment vertical="center" wrapText="1"/>
    </xf>
    <xf numFmtId="0" fontId="13" fillId="0" borderId="6" xfId="0" applyFont="1" applyFill="1" applyBorder="1" applyAlignment="1">
      <alignment horizontal="center" vertical="center" wrapText="1"/>
    </xf>
    <xf numFmtId="0" fontId="0" fillId="0" borderId="6" xfId="0" applyFont="1" applyFill="1" applyBorder="1" applyAlignment="1">
      <alignment horizontal="center" vertical="center"/>
    </xf>
    <xf numFmtId="0" fontId="0" fillId="0" borderId="1" xfId="0" applyFont="1" applyFill="1" applyBorder="1" applyAlignment="1">
      <alignment horizontal="center" vertical="center"/>
    </xf>
    <xf numFmtId="0" fontId="23" fillId="0" borderId="1" xfId="0" applyFont="1" applyFill="1" applyBorder="1" applyAlignment="1">
      <alignment horizontal="center" vertical="center" wrapText="1"/>
    </xf>
    <xf numFmtId="0" fontId="0" fillId="0" borderId="1" xfId="0" applyFont="1" applyFill="1" applyBorder="1" applyAlignment="1">
      <alignment vertical="center" wrapText="1"/>
    </xf>
    <xf numFmtId="0" fontId="24" fillId="0" borderId="1" xfId="0" applyFont="1" applyFill="1" applyBorder="1" applyAlignment="1">
      <alignment horizontal="center" vertical="center" wrapText="1"/>
    </xf>
    <xf numFmtId="0" fontId="24" fillId="0" borderId="1" xfId="0" applyFont="1" applyFill="1" applyBorder="1" applyAlignment="1">
      <alignment vertical="center" wrapText="1"/>
    </xf>
    <xf numFmtId="0" fontId="10" fillId="0" borderId="0" xfId="0" applyFont="1"/>
    <xf numFmtId="0" fontId="26" fillId="0" borderId="0" xfId="0" applyFont="1" applyBorder="1" applyAlignment="1">
      <alignment vertical="center" wrapText="1"/>
    </xf>
    <xf numFmtId="0" fontId="27" fillId="0" borderId="12" xfId="0" applyFont="1" applyBorder="1" applyAlignment="1">
      <alignment vertical="center" wrapText="1"/>
    </xf>
    <xf numFmtId="0" fontId="10" fillId="0" borderId="1" xfId="0" applyFont="1" applyBorder="1" applyAlignment="1">
      <alignment horizontal="center" vertical="center" wrapText="1"/>
    </xf>
    <xf numFmtId="0" fontId="26" fillId="0" borderId="13" xfId="0" applyFont="1" applyBorder="1" applyAlignment="1">
      <alignment vertical="center" wrapText="1"/>
    </xf>
    <xf numFmtId="0" fontId="26" fillId="0" borderId="14" xfId="0" applyFont="1" applyBorder="1" applyAlignment="1">
      <alignment vertical="center" wrapText="1"/>
    </xf>
    <xf numFmtId="14" fontId="10" fillId="0" borderId="1" xfId="0" applyNumberFormat="1" applyFont="1" applyBorder="1" applyAlignment="1">
      <alignment horizontal="center" vertical="center" wrapText="1"/>
    </xf>
    <xf numFmtId="0" fontId="19" fillId="10" borderId="1" xfId="0" applyFont="1" applyFill="1" applyBorder="1" applyAlignment="1">
      <alignment vertical="center" wrapText="1"/>
    </xf>
    <xf numFmtId="0" fontId="28" fillId="0" borderId="1" xfId="0" applyFont="1" applyBorder="1" applyAlignment="1">
      <alignment horizontal="center" vertical="center" wrapText="1"/>
    </xf>
    <xf numFmtId="0" fontId="28" fillId="0" borderId="1" xfId="0" applyFont="1" applyBorder="1" applyAlignment="1">
      <alignment vertical="center" wrapText="1"/>
    </xf>
    <xf numFmtId="0" fontId="29" fillId="10" borderId="1" xfId="0" applyFont="1" applyFill="1" applyBorder="1" applyAlignment="1">
      <alignment horizontal="center" vertical="center" wrapText="1"/>
    </xf>
    <xf numFmtId="0" fontId="15" fillId="0" borderId="1" xfId="0" applyFont="1" applyFill="1" applyBorder="1" applyAlignment="1">
      <alignment vertical="center" wrapText="1"/>
    </xf>
    <xf numFmtId="0" fontId="15" fillId="0" borderId="1" xfId="0" applyFont="1" applyBorder="1" applyAlignment="1">
      <alignment vertical="center" wrapText="1"/>
    </xf>
    <xf numFmtId="0" fontId="28" fillId="0" borderId="1" xfId="0" applyFont="1" applyBorder="1" applyAlignment="1">
      <alignment horizontal="justify" vertical="center" wrapText="1"/>
    </xf>
    <xf numFmtId="0" fontId="15" fillId="0" borderId="1" xfId="0" applyFont="1" applyBorder="1" applyAlignment="1">
      <alignment horizontal="center" vertical="center" wrapText="1"/>
    </xf>
    <xf numFmtId="0" fontId="15" fillId="0" borderId="1" xfId="0" applyFont="1" applyFill="1" applyBorder="1" applyAlignment="1">
      <alignment horizontal="justify" vertical="center" wrapText="1"/>
    </xf>
    <xf numFmtId="0" fontId="15" fillId="0" borderId="1" xfId="0" applyFont="1" applyFill="1" applyBorder="1" applyAlignment="1">
      <alignment horizontal="center" vertical="center" wrapText="1"/>
    </xf>
    <xf numFmtId="0" fontId="15" fillId="0" borderId="4" xfId="0" applyFont="1" applyFill="1" applyBorder="1" applyAlignment="1">
      <alignment vertical="center" wrapText="1"/>
    </xf>
    <xf numFmtId="0" fontId="15" fillId="0" borderId="1" xfId="0" applyFont="1" applyBorder="1" applyAlignment="1">
      <alignment horizontal="justify" vertical="center" wrapText="1"/>
    </xf>
    <xf numFmtId="0" fontId="10" fillId="0" borderId="1" xfId="0" applyFont="1" applyBorder="1"/>
    <xf numFmtId="0" fontId="15" fillId="0" borderId="0" xfId="0" applyFont="1"/>
    <xf numFmtId="0" fontId="18" fillId="0" borderId="0" xfId="0" applyFont="1" applyFill="1"/>
    <xf numFmtId="0" fontId="15" fillId="0" borderId="1" xfId="0" applyFont="1" applyBorder="1" applyAlignment="1">
      <alignment horizontal="left" vertical="center" wrapText="1" indent="1"/>
    </xf>
    <xf numFmtId="0" fontId="15" fillId="0" borderId="1" xfId="0" applyFont="1" applyFill="1" applyBorder="1" applyAlignment="1">
      <alignment horizontal="left" vertical="center" wrapText="1" indent="1"/>
    </xf>
    <xf numFmtId="0" fontId="18" fillId="0" borderId="1" xfId="0" applyFont="1" applyBorder="1" applyAlignment="1">
      <alignment horizontal="center" vertical="center" wrapText="1"/>
    </xf>
    <xf numFmtId="0" fontId="18" fillId="0" borderId="1" xfId="0" applyFont="1" applyBorder="1" applyAlignment="1">
      <alignment vertical="center" wrapText="1"/>
    </xf>
    <xf numFmtId="0" fontId="19" fillId="0" borderId="0" xfId="0" applyFont="1"/>
    <xf numFmtId="0" fontId="10" fillId="0" borderId="1" xfId="0" applyFont="1" applyBorder="1" applyAlignment="1">
      <alignment vertical="center" wrapText="1"/>
    </xf>
    <xf numFmtId="0" fontId="10" fillId="0" borderId="1" xfId="0" applyFont="1" applyBorder="1" applyAlignment="1">
      <alignment vertical="top" wrapText="1"/>
    </xf>
    <xf numFmtId="0" fontId="10" fillId="0" borderId="0" xfId="0" applyFont="1" applyFill="1" applyBorder="1" applyAlignment="1">
      <alignment vertical="center" wrapText="1"/>
    </xf>
    <xf numFmtId="0" fontId="10" fillId="0" borderId="0" xfId="0" applyFont="1" applyAlignment="1">
      <alignment wrapText="1"/>
    </xf>
    <xf numFmtId="0" fontId="10" fillId="0" borderId="2" xfId="0" applyFont="1" applyBorder="1" applyAlignment="1">
      <alignment horizontal="center" vertical="center" wrapText="1"/>
    </xf>
    <xf numFmtId="0" fontId="10" fillId="0" borderId="0" xfId="0" applyFont="1" applyFill="1"/>
    <xf numFmtId="0" fontId="18" fillId="0" borderId="1"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1" xfId="0" applyFont="1" applyFill="1" applyBorder="1" applyAlignment="1">
      <alignment horizontal="justify" vertical="center"/>
    </xf>
    <xf numFmtId="0" fontId="15" fillId="0" borderId="1" xfId="0" applyFont="1" applyFill="1" applyBorder="1" applyAlignment="1">
      <alignment vertical="center"/>
    </xf>
    <xf numFmtId="0" fontId="18" fillId="0" borderId="1" xfId="0" applyFont="1" applyFill="1" applyBorder="1" applyAlignment="1">
      <alignment horizontal="center" vertical="center"/>
    </xf>
    <xf numFmtId="0" fontId="18" fillId="0" borderId="1" xfId="0" applyFont="1" applyFill="1" applyBorder="1" applyAlignment="1">
      <alignment horizontal="justify" vertical="center"/>
    </xf>
    <xf numFmtId="0" fontId="18" fillId="0" borderId="1" xfId="0" applyFont="1" applyFill="1" applyBorder="1" applyAlignment="1">
      <alignment vertical="center" wrapText="1"/>
    </xf>
    <xf numFmtId="0" fontId="18" fillId="0" borderId="1" xfId="0" applyFont="1" applyFill="1" applyBorder="1" applyAlignment="1">
      <alignment horizontal="justify" vertical="center" wrapText="1"/>
    </xf>
    <xf numFmtId="0" fontId="10" fillId="0" borderId="1" xfId="0" applyFont="1" applyFill="1" applyBorder="1" applyAlignment="1">
      <alignment horizontal="justify" vertical="center" wrapText="1"/>
    </xf>
    <xf numFmtId="0" fontId="10" fillId="0" borderId="1" xfId="0" applyFont="1" applyFill="1" applyBorder="1" applyAlignment="1">
      <alignment vertical="top" wrapText="1"/>
    </xf>
    <xf numFmtId="0" fontId="10" fillId="0" borderId="1" xfId="0" applyFont="1" applyBorder="1" applyAlignment="1">
      <alignment horizontal="justify" vertical="center" wrapText="1"/>
    </xf>
    <xf numFmtId="0" fontId="15" fillId="0" borderId="1" xfId="0" applyFont="1" applyBorder="1" applyAlignment="1">
      <alignment horizontal="center" vertical="center"/>
    </xf>
    <xf numFmtId="0" fontId="10" fillId="5" borderId="1" xfId="0" applyFont="1" applyFill="1" applyBorder="1" applyAlignment="1"/>
    <xf numFmtId="0" fontId="10" fillId="0" borderId="1" xfId="0" applyFont="1" applyBorder="1" applyAlignment="1">
      <alignment horizontal="center" vertical="center"/>
    </xf>
    <xf numFmtId="0" fontId="10" fillId="0" borderId="1" xfId="0" applyFont="1" applyBorder="1" applyAlignment="1">
      <alignment vertical="center"/>
    </xf>
    <xf numFmtId="0" fontId="10" fillId="0" borderId="0" xfId="0" applyFont="1" applyAlignment="1">
      <alignment vertical="center"/>
    </xf>
    <xf numFmtId="0" fontId="19" fillId="0" borderId="0" xfId="0" applyFont="1" applyAlignment="1">
      <alignment vertical="center"/>
    </xf>
    <xf numFmtId="0" fontId="10" fillId="0" borderId="0" xfId="0" applyFont="1" applyAlignment="1">
      <alignment horizontal="center"/>
    </xf>
    <xf numFmtId="0" fontId="18" fillId="0" borderId="0" xfId="0" applyFont="1" applyAlignment="1">
      <alignment vertical="center"/>
    </xf>
    <xf numFmtId="0" fontId="28" fillId="0" borderId="0" xfId="0" applyFont="1" applyFill="1" applyAlignment="1">
      <alignment vertical="center"/>
    </xf>
    <xf numFmtId="0" fontId="10" fillId="0" borderId="0" xfId="0" applyFont="1" applyFill="1" applyAlignment="1">
      <alignment vertical="center" wrapText="1"/>
    </xf>
    <xf numFmtId="0" fontId="19" fillId="0" borderId="0" xfId="0" applyFont="1" applyFill="1" applyAlignment="1">
      <alignment vertical="center" wrapText="1"/>
    </xf>
    <xf numFmtId="0" fontId="19" fillId="0" borderId="0" xfId="0" applyFont="1" applyFill="1" applyAlignment="1">
      <alignment horizontal="left"/>
    </xf>
    <xf numFmtId="0" fontId="10" fillId="0" borderId="0" xfId="0" applyFont="1" applyFill="1" applyAlignment="1"/>
    <xf numFmtId="0" fontId="10" fillId="0" borderId="0" xfId="0" applyFont="1" applyFill="1" applyBorder="1"/>
    <xf numFmtId="0" fontId="28" fillId="0" borderId="0" xfId="0" applyFont="1" applyFill="1" applyBorder="1" applyAlignment="1">
      <alignment vertical="center" wrapText="1"/>
    </xf>
    <xf numFmtId="0" fontId="29" fillId="7" borderId="2" xfId="0" applyFont="1" applyFill="1" applyBorder="1" applyAlignment="1">
      <alignment horizontal="center" vertical="center" wrapText="1"/>
    </xf>
    <xf numFmtId="0" fontId="29" fillId="7" borderId="8" xfId="0" applyFont="1" applyFill="1" applyBorder="1" applyAlignment="1">
      <alignment horizontal="center" vertical="center" wrapText="1"/>
    </xf>
    <xf numFmtId="0" fontId="29" fillId="7" borderId="5" xfId="0" applyFont="1" applyFill="1" applyBorder="1" applyAlignment="1">
      <alignment vertical="center" wrapText="1"/>
    </xf>
    <xf numFmtId="0" fontId="29" fillId="7" borderId="6" xfId="0" applyFont="1" applyFill="1" applyBorder="1" applyAlignment="1">
      <alignment vertical="center" wrapText="1"/>
    </xf>
    <xf numFmtId="0" fontId="29" fillId="7" borderId="7" xfId="0" applyFont="1" applyFill="1" applyBorder="1" applyAlignment="1">
      <alignment horizontal="center" vertical="center" wrapText="1"/>
    </xf>
    <xf numFmtId="0" fontId="29" fillId="7" borderId="3" xfId="0" applyFont="1" applyFill="1" applyBorder="1" applyAlignment="1">
      <alignment horizontal="center" vertical="center" wrapText="1"/>
    </xf>
    <xf numFmtId="0" fontId="29" fillId="7" borderId="6" xfId="0" applyFont="1" applyFill="1" applyBorder="1" applyAlignment="1">
      <alignment horizontal="center" vertical="center" wrapText="1"/>
    </xf>
    <xf numFmtId="0" fontId="29" fillId="7" borderId="11" xfId="0" applyFont="1" applyFill="1" applyBorder="1" applyAlignment="1">
      <alignment horizontal="center" vertical="center" wrapText="1"/>
    </xf>
    <xf numFmtId="0" fontId="29" fillId="7" borderId="15" xfId="0" applyFont="1" applyFill="1" applyBorder="1" applyAlignment="1">
      <alignment horizontal="center" vertical="center" wrapText="1"/>
    </xf>
    <xf numFmtId="0" fontId="28" fillId="0" borderId="1" xfId="0" applyFont="1" applyFill="1" applyBorder="1" applyAlignment="1">
      <alignment horizontal="center" vertical="center" wrapText="1"/>
    </xf>
    <xf numFmtId="0" fontId="28" fillId="0" borderId="4" xfId="0" applyFont="1" applyFill="1" applyBorder="1" applyAlignment="1">
      <alignment horizontal="center" vertical="center" wrapText="1"/>
    </xf>
    <xf numFmtId="0" fontId="28" fillId="0" borderId="1" xfId="0" applyFont="1" applyFill="1" applyBorder="1" applyAlignment="1">
      <alignment vertical="center" wrapText="1"/>
    </xf>
    <xf numFmtId="0" fontId="33" fillId="0" borderId="1" xfId="0" applyFont="1" applyFill="1" applyBorder="1" applyAlignment="1">
      <alignment vertical="center" wrapText="1"/>
    </xf>
    <xf numFmtId="0" fontId="10" fillId="0" borderId="0" xfId="0" applyFont="1" applyFill="1" applyAlignment="1">
      <alignment vertical="center"/>
    </xf>
    <xf numFmtId="0" fontId="19" fillId="0" borderId="0" xfId="0" applyFont="1" applyFill="1" applyAlignment="1">
      <alignment horizontal="left" vertical="center"/>
    </xf>
    <xf numFmtId="0" fontId="10" fillId="0" borderId="0" xfId="0" applyFont="1" applyFill="1" applyAlignment="1">
      <alignment horizontal="left" vertical="center"/>
    </xf>
    <xf numFmtId="0" fontId="10" fillId="0" borderId="0" xfId="0" applyFont="1" applyFill="1" applyAlignment="1">
      <alignment horizontal="left"/>
    </xf>
    <xf numFmtId="0" fontId="15" fillId="0" borderId="1"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19" fillId="0" borderId="0" xfId="0" applyFont="1" applyFill="1" applyAlignment="1">
      <alignment vertical="center"/>
    </xf>
    <xf numFmtId="0" fontId="19" fillId="0" borderId="0" xfId="0" applyFont="1" applyAlignment="1">
      <alignment horizontal="center"/>
    </xf>
    <xf numFmtId="0" fontId="19" fillId="6" borderId="1" xfId="0" applyFont="1" applyFill="1" applyBorder="1" applyAlignment="1">
      <alignment horizontal="center"/>
    </xf>
    <xf numFmtId="0" fontId="10" fillId="0" borderId="0" xfId="0" applyFont="1" applyAlignment="1">
      <alignment horizontal="center" vertical="center"/>
    </xf>
    <xf numFmtId="0" fontId="10" fillId="8" borderId="4" xfId="0" applyFont="1" applyFill="1" applyBorder="1" applyAlignment="1">
      <alignment vertical="center" wrapText="1"/>
    </xf>
    <xf numFmtId="0" fontId="10" fillId="8" borderId="5" xfId="0" applyFont="1" applyFill="1" applyBorder="1" applyAlignment="1">
      <alignment vertical="center" wrapText="1"/>
    </xf>
    <xf numFmtId="0" fontId="10" fillId="8" borderId="6" xfId="0" applyFont="1" applyFill="1" applyBorder="1" applyAlignment="1">
      <alignment vertical="center" wrapText="1"/>
    </xf>
    <xf numFmtId="0" fontId="10" fillId="8" borderId="8" xfId="0" applyFont="1" applyFill="1" applyBorder="1" applyAlignment="1">
      <alignment vertical="center" wrapText="1"/>
    </xf>
    <xf numFmtId="0" fontId="10" fillId="8" borderId="9" xfId="0" applyFont="1" applyFill="1" applyBorder="1" applyAlignment="1">
      <alignment vertical="center" wrapText="1"/>
    </xf>
    <xf numFmtId="0" fontId="10" fillId="8" borderId="10" xfId="0" applyFont="1" applyFill="1" applyBorder="1" applyAlignment="1">
      <alignment vertical="center" wrapText="1"/>
    </xf>
    <xf numFmtId="0" fontId="19" fillId="0" borderId="0" xfId="0" applyFont="1" applyFill="1" applyBorder="1" applyAlignment="1">
      <alignment horizontal="center" vertical="center" wrapText="1"/>
    </xf>
    <xf numFmtId="0" fontId="10" fillId="0" borderId="0" xfId="0" applyFont="1" applyFill="1" applyAlignment="1">
      <alignment horizontal="center" vertical="center"/>
    </xf>
    <xf numFmtId="0" fontId="15" fillId="7" borderId="1" xfId="2" applyFont="1" applyFill="1" applyBorder="1" applyAlignment="1">
      <alignment horizontal="center" vertical="center" wrapText="1"/>
    </xf>
    <xf numFmtId="0" fontId="15" fillId="0" borderId="1" xfId="2" applyFont="1" applyFill="1" applyBorder="1" applyAlignment="1">
      <alignment horizontal="left" vertical="center" wrapText="1"/>
    </xf>
    <xf numFmtId="0" fontId="15" fillId="0" borderId="1" xfId="2" applyFont="1" applyFill="1" applyBorder="1" applyAlignment="1">
      <alignment horizontal="center" vertical="center" wrapText="1"/>
    </xf>
    <xf numFmtId="0" fontId="10" fillId="0" borderId="1" xfId="2" applyFont="1" applyFill="1" applyBorder="1" applyAlignment="1">
      <alignment horizontal="left" vertical="center" wrapText="1"/>
    </xf>
    <xf numFmtId="0" fontId="10" fillId="0" borderId="0" xfId="0" applyFont="1" applyBorder="1"/>
    <xf numFmtId="0" fontId="10" fillId="0" borderId="0" xfId="0" applyFont="1" applyBorder="1" applyAlignment="1">
      <alignment horizontal="center" vertical="center"/>
    </xf>
    <xf numFmtId="0" fontId="18" fillId="0" borderId="0" xfId="0" applyFont="1" applyAlignment="1">
      <alignment horizontal="left"/>
    </xf>
    <xf numFmtId="0" fontId="15" fillId="0" borderId="0" xfId="0" applyFont="1" applyAlignment="1">
      <alignment horizontal="left"/>
    </xf>
    <xf numFmtId="0" fontId="15" fillId="0" borderId="0" xfId="0" applyFont="1" applyFill="1" applyBorder="1" applyAlignment="1">
      <alignment vertical="center"/>
    </xf>
    <xf numFmtId="0" fontId="15" fillId="0" borderId="0" xfId="0" applyFont="1" applyFill="1" applyBorder="1" applyAlignment="1">
      <alignment horizontal="center" vertical="center"/>
    </xf>
    <xf numFmtId="0" fontId="15" fillId="0" borderId="0" xfId="0" applyFont="1" applyFill="1" applyBorder="1" applyAlignment="1">
      <alignment wrapText="1"/>
    </xf>
    <xf numFmtId="0" fontId="15" fillId="0" borderId="0" xfId="0" applyFont="1" applyFill="1" applyBorder="1" applyAlignment="1"/>
    <xf numFmtId="0" fontId="15" fillId="0" borderId="0" xfId="0" applyFont="1" applyFill="1" applyBorder="1" applyAlignment="1">
      <alignment vertical="center" wrapText="1"/>
    </xf>
    <xf numFmtId="0" fontId="18" fillId="0" borderId="0" xfId="0" applyFont="1"/>
    <xf numFmtId="0" fontId="15" fillId="0" borderId="1" xfId="0" applyFont="1" applyBorder="1" applyAlignment="1">
      <alignment horizontal="center"/>
    </xf>
    <xf numFmtId="0" fontId="25" fillId="0" borderId="0" xfId="0" applyFont="1"/>
    <xf numFmtId="0" fontId="15" fillId="0" borderId="1" xfId="0" applyFont="1" applyBorder="1"/>
    <xf numFmtId="0" fontId="15" fillId="0" borderId="1" xfId="0" applyFont="1" applyFill="1" applyBorder="1"/>
    <xf numFmtId="0" fontId="15" fillId="0" borderId="1" xfId="0" applyFont="1" applyBorder="1" applyAlignment="1">
      <alignment horizontal="left" indent="2"/>
    </xf>
    <xf numFmtId="0" fontId="15" fillId="0" borderId="1" xfId="0" applyFont="1" applyFill="1" applyBorder="1" applyAlignment="1">
      <alignment horizontal="left" wrapText="1" indent="2"/>
    </xf>
    <xf numFmtId="0" fontId="15" fillId="0" borderId="1" xfId="0" applyFont="1" applyFill="1" applyBorder="1" applyAlignment="1">
      <alignment horizontal="left" indent="2"/>
    </xf>
    <xf numFmtId="0" fontId="15" fillId="0" borderId="1" xfId="0" applyFont="1" applyFill="1" applyBorder="1" applyAlignment="1">
      <alignment horizontal="left" indent="4"/>
    </xf>
    <xf numFmtId="0" fontId="15" fillId="0" borderId="0" xfId="0" applyFont="1" applyFill="1"/>
    <xf numFmtId="0" fontId="34" fillId="0" borderId="0" xfId="0" applyFont="1" applyBorder="1"/>
    <xf numFmtId="0" fontId="15" fillId="0" borderId="0" xfId="0" applyFont="1" applyBorder="1" applyAlignment="1">
      <alignment horizontal="left" wrapText="1"/>
    </xf>
    <xf numFmtId="0" fontId="34" fillId="0" borderId="0" xfId="0" applyFont="1" applyBorder="1" applyAlignment="1">
      <alignment horizontal="left" wrapText="1"/>
    </xf>
    <xf numFmtId="0" fontId="15" fillId="0" borderId="1" xfId="0" applyFont="1" applyBorder="1" applyAlignment="1">
      <alignment vertical="top" wrapText="1"/>
    </xf>
    <xf numFmtId="0" fontId="15" fillId="0" borderId="1" xfId="0" applyFont="1" applyBorder="1" applyAlignment="1">
      <alignment horizontal="left" vertical="top" wrapText="1"/>
    </xf>
    <xf numFmtId="0" fontId="15" fillId="0" borderId="1" xfId="0" applyFont="1" applyFill="1" applyBorder="1" applyAlignment="1">
      <alignment horizontal="left" vertical="top" wrapText="1"/>
    </xf>
    <xf numFmtId="0" fontId="15" fillId="0" borderId="0" xfId="0" applyFont="1" applyAlignment="1">
      <alignment horizontal="center" wrapText="1"/>
    </xf>
    <xf numFmtId="0" fontId="15" fillId="0" borderId="0" xfId="0" applyFont="1" applyAlignment="1">
      <alignment wrapText="1"/>
    </xf>
    <xf numFmtId="0" fontId="15" fillId="0" borderId="1" xfId="0" applyFont="1" applyBorder="1" applyAlignment="1">
      <alignment horizontal="left" vertical="center" wrapText="1"/>
    </xf>
    <xf numFmtId="0" fontId="15" fillId="0" borderId="1" xfId="0" applyFont="1" applyBorder="1" applyAlignment="1">
      <alignment horizontal="left" wrapText="1" indent="2"/>
    </xf>
    <xf numFmtId="0" fontId="10" fillId="0" borderId="1" xfId="0" applyFont="1" applyBorder="1" applyAlignment="1">
      <alignment horizontal="center"/>
    </xf>
    <xf numFmtId="0" fontId="15" fillId="0" borderId="1" xfId="0" applyFont="1" applyBorder="1" applyAlignment="1">
      <alignment horizontal="left" wrapText="1"/>
    </xf>
    <xf numFmtId="0" fontId="15" fillId="0" borderId="1" xfId="0" applyFont="1" applyBorder="1" applyAlignment="1">
      <alignment wrapText="1"/>
    </xf>
    <xf numFmtId="0" fontId="34" fillId="0" borderId="0" xfId="0" applyFont="1"/>
    <xf numFmtId="0" fontId="35" fillId="0" borderId="1" xfId="11" applyFont="1" applyFill="1" applyBorder="1" applyAlignment="1">
      <alignment wrapText="1"/>
    </xf>
    <xf numFmtId="0" fontId="15" fillId="0" borderId="1" xfId="0" applyFont="1" applyFill="1" applyBorder="1" applyAlignment="1">
      <alignment horizontal="center" wrapText="1"/>
    </xf>
    <xf numFmtId="0" fontId="15" fillId="11" borderId="26" xfId="11" applyFont="1" applyFill="1" applyBorder="1" applyAlignment="1">
      <alignment wrapText="1"/>
    </xf>
    <xf numFmtId="0" fontId="18" fillId="0" borderId="27" xfId="11" applyFont="1" applyFill="1" applyBorder="1" applyAlignment="1">
      <alignment horizontal="center" wrapText="1"/>
    </xf>
    <xf numFmtId="0" fontId="15" fillId="11" borderId="29" xfId="11" applyFont="1" applyFill="1" applyBorder="1" applyAlignment="1">
      <alignment wrapText="1"/>
    </xf>
    <xf numFmtId="0" fontId="15" fillId="11" borderId="30" xfId="11" applyFont="1" applyFill="1" applyBorder="1" applyAlignment="1">
      <alignment wrapText="1"/>
    </xf>
    <xf numFmtId="0" fontId="18" fillId="11" borderId="30" xfId="11" applyFont="1" applyFill="1" applyBorder="1" applyAlignment="1">
      <alignment horizontal="center" wrapText="1"/>
    </xf>
    <xf numFmtId="4" fontId="18" fillId="11" borderId="30" xfId="11" applyNumberFormat="1" applyFont="1" applyFill="1" applyBorder="1" applyAlignment="1">
      <alignment horizontal="center" wrapText="1"/>
    </xf>
    <xf numFmtId="0" fontId="15" fillId="0" borderId="0" xfId="0" applyFont="1" applyBorder="1" applyAlignment="1">
      <alignment horizontal="left" vertical="center" wrapText="1"/>
    </xf>
    <xf numFmtId="0" fontId="15" fillId="0" borderId="0" xfId="0" applyFont="1" applyBorder="1" applyAlignment="1">
      <alignment horizontal="left" vertical="center"/>
    </xf>
    <xf numFmtId="0" fontId="18" fillId="0" borderId="2" xfId="0" applyFont="1" applyBorder="1" applyAlignment="1">
      <alignment horizontal="center"/>
    </xf>
    <xf numFmtId="0" fontId="18" fillId="0" borderId="2" xfId="0" applyFont="1" applyFill="1" applyBorder="1" applyAlignment="1">
      <alignment horizontal="center"/>
    </xf>
    <xf numFmtId="0" fontId="18" fillId="0" borderId="0" xfId="11" applyFont="1" applyFill="1" applyBorder="1" applyAlignment="1">
      <alignment horizontal="left" vertical="center"/>
    </xf>
    <xf numFmtId="49" fontId="36" fillId="6" borderId="22" xfId="11" applyNumberFormat="1" applyFont="1" applyFill="1" applyBorder="1" applyAlignment="1">
      <alignment horizontal="center" vertical="center" wrapText="1"/>
    </xf>
    <xf numFmtId="49" fontId="18" fillId="6" borderId="23" xfId="11" applyNumberFormat="1" applyFont="1" applyFill="1" applyBorder="1" applyAlignment="1">
      <alignment horizontal="center" vertical="center" wrapText="1"/>
    </xf>
    <xf numFmtId="49" fontId="18" fillId="6" borderId="1" xfId="11" applyNumberFormat="1" applyFont="1" applyFill="1" applyBorder="1" applyAlignment="1">
      <alignment horizontal="center" vertical="center" wrapText="1"/>
    </xf>
    <xf numFmtId="49" fontId="18" fillId="6" borderId="24" xfId="11" applyNumberFormat="1" applyFont="1" applyFill="1" applyBorder="1" applyAlignment="1">
      <alignment horizontal="center" vertical="center" wrapText="1"/>
    </xf>
    <xf numFmtId="49" fontId="18" fillId="6" borderId="25" xfId="11" applyNumberFormat="1" applyFont="1" applyFill="1" applyBorder="1" applyAlignment="1">
      <alignment horizontal="center" vertical="center" wrapText="1"/>
    </xf>
    <xf numFmtId="0" fontId="18" fillId="6" borderId="1" xfId="12" applyNumberFormat="1" applyFont="1" applyFill="1" applyBorder="1" applyAlignment="1">
      <alignment horizontal="center" vertical="center" wrapText="1"/>
    </xf>
    <xf numFmtId="0" fontId="18" fillId="0" borderId="1" xfId="0" applyFont="1" applyBorder="1"/>
    <xf numFmtId="0" fontId="18" fillId="0" borderId="1" xfId="0" applyFont="1" applyBorder="1" applyAlignment="1">
      <alignment horizontal="left" indent="1"/>
    </xf>
    <xf numFmtId="0" fontId="18" fillId="7" borderId="1" xfId="0" applyFont="1" applyFill="1" applyBorder="1" applyAlignment="1">
      <alignment horizontal="left" indent="1"/>
    </xf>
    <xf numFmtId="169" fontId="28" fillId="0" borderId="1" xfId="0" applyNumberFormat="1" applyFont="1" applyBorder="1" applyAlignment="1">
      <alignment horizontal="right" vertical="center" wrapText="1"/>
    </xf>
    <xf numFmtId="169" fontId="28" fillId="13" borderId="1" xfId="0" applyNumberFormat="1" applyFont="1" applyFill="1" applyBorder="1" applyAlignment="1">
      <alignment horizontal="right" vertical="center" wrapText="1"/>
    </xf>
    <xf numFmtId="1" fontId="15" fillId="11" borderId="26" xfId="11" applyNumberFormat="1" applyFont="1" applyFill="1" applyBorder="1" applyAlignment="1">
      <alignment wrapText="1"/>
    </xf>
    <xf numFmtId="1" fontId="15" fillId="0" borderId="28" xfId="11" applyNumberFormat="1" applyFont="1" applyFill="1" applyBorder="1" applyAlignment="1">
      <alignment wrapText="1"/>
    </xf>
    <xf numFmtId="164" fontId="15" fillId="11" borderId="29" xfId="1" applyFont="1" applyFill="1" applyBorder="1" applyAlignment="1">
      <alignment horizontal="right" wrapText="1"/>
    </xf>
    <xf numFmtId="164" fontId="15" fillId="7" borderId="29" xfId="1" applyFont="1" applyFill="1" applyBorder="1" applyAlignment="1">
      <alignment horizontal="right" wrapText="1"/>
    </xf>
    <xf numFmtId="164" fontId="15" fillId="0" borderId="29" xfId="1" applyFont="1" applyFill="1" applyBorder="1" applyAlignment="1">
      <alignment horizontal="right" wrapText="1"/>
    </xf>
    <xf numFmtId="0" fontId="15" fillId="0" borderId="1" xfId="0" applyFont="1" applyFill="1" applyBorder="1" applyAlignment="1">
      <alignment horizontal="center" vertical="center" wrapText="1"/>
    </xf>
    <xf numFmtId="0" fontId="30" fillId="15" borderId="0" xfId="0" applyFont="1" applyFill="1"/>
    <xf numFmtId="0" fontId="9" fillId="15" borderId="0" xfId="0" applyFont="1" applyFill="1"/>
    <xf numFmtId="0" fontId="19" fillId="16" borderId="1" xfId="0" applyFont="1" applyFill="1" applyBorder="1"/>
    <xf numFmtId="0" fontId="9" fillId="15" borderId="1" xfId="0" applyFont="1" applyFill="1" applyBorder="1" applyAlignment="1">
      <alignment horizontal="center" vertical="center"/>
    </xf>
    <xf numFmtId="0" fontId="19" fillId="15" borderId="1" xfId="0" applyFont="1" applyFill="1" applyBorder="1" applyAlignment="1">
      <alignment horizontal="center" vertical="center"/>
    </xf>
    <xf numFmtId="0" fontId="9" fillId="15" borderId="1" xfId="0" applyFont="1" applyFill="1" applyBorder="1" applyAlignment="1">
      <alignment horizontal="left" vertical="center"/>
    </xf>
    <xf numFmtId="0" fontId="19" fillId="15" borderId="0" xfId="0" applyFont="1" applyFill="1"/>
    <xf numFmtId="170" fontId="0" fillId="7" borderId="6" xfId="0" applyNumberFormat="1" applyFill="1" applyBorder="1" applyAlignment="1">
      <alignment horizontal="center" vertical="center" wrapText="1"/>
    </xf>
    <xf numFmtId="170" fontId="0" fillId="0" borderId="6" xfId="0" applyNumberFormat="1" applyBorder="1" applyAlignment="1">
      <alignment horizontal="center" vertical="center" wrapText="1"/>
    </xf>
    <xf numFmtId="170" fontId="13" fillId="7" borderId="6" xfId="0" applyNumberFormat="1" applyFont="1" applyFill="1" applyBorder="1" applyAlignment="1">
      <alignment horizontal="center" vertical="center" wrapText="1"/>
    </xf>
    <xf numFmtId="0" fontId="19" fillId="0" borderId="0" xfId="0" applyFont="1" applyFill="1"/>
    <xf numFmtId="0" fontId="9" fillId="0" borderId="0" xfId="0" applyFont="1" applyFill="1"/>
    <xf numFmtId="0" fontId="9" fillId="0" borderId="0" xfId="0" applyFont="1" applyFill="1" applyAlignment="1">
      <alignment wrapText="1"/>
    </xf>
    <xf numFmtId="0" fontId="9" fillId="0" borderId="0" xfId="0" applyFont="1"/>
    <xf numFmtId="0" fontId="19" fillId="0" borderId="1" xfId="0" applyFont="1" applyFill="1" applyBorder="1" applyAlignment="1">
      <alignment horizontal="center" vertical="center" wrapText="1"/>
    </xf>
    <xf numFmtId="0" fontId="15" fillId="7" borderId="1" xfId="0" applyFont="1" applyFill="1" applyBorder="1" applyAlignment="1">
      <alignment horizontal="center" vertical="center"/>
    </xf>
    <xf numFmtId="0" fontId="15" fillId="7" borderId="0" xfId="0" applyFont="1" applyFill="1"/>
    <xf numFmtId="167" fontId="15" fillId="0" borderId="0" xfId="0" applyNumberFormat="1" applyFont="1"/>
    <xf numFmtId="168" fontId="15" fillId="0" borderId="6" xfId="0" applyNumberFormat="1" applyFont="1" applyBorder="1" applyAlignment="1">
      <alignment horizontal="center" vertical="center" wrapText="1"/>
    </xf>
    <xf numFmtId="0" fontId="15" fillId="7" borderId="2" xfId="0" applyFont="1" applyFill="1" applyBorder="1" applyAlignment="1">
      <alignment horizontal="right" vertical="center" wrapText="1"/>
    </xf>
    <xf numFmtId="0" fontId="15" fillId="7" borderId="6" xfId="0" applyFont="1" applyFill="1" applyBorder="1" applyAlignment="1">
      <alignment horizontal="right" vertical="center" wrapText="1"/>
    </xf>
    <xf numFmtId="168" fontId="15" fillId="7" borderId="6" xfId="0" applyNumberFormat="1" applyFont="1" applyFill="1" applyBorder="1" applyAlignment="1">
      <alignment horizontal="right" vertical="center" wrapText="1"/>
    </xf>
    <xf numFmtId="0" fontId="15" fillId="7" borderId="7" xfId="0" applyFont="1" applyFill="1" applyBorder="1" applyAlignment="1">
      <alignment horizontal="right" vertical="center" wrapText="1"/>
    </xf>
    <xf numFmtId="0" fontId="15" fillId="7" borderId="11" xfId="0" applyFont="1" applyFill="1" applyBorder="1" applyAlignment="1">
      <alignment horizontal="right" vertical="center" wrapText="1"/>
    </xf>
    <xf numFmtId="9" fontId="18" fillId="14" borderId="6" xfId="14" applyFont="1" applyFill="1" applyBorder="1" applyAlignment="1">
      <alignment horizontal="right" vertical="center" wrapText="1"/>
    </xf>
    <xf numFmtId="168" fontId="18" fillId="7" borderId="6" xfId="0" applyNumberFormat="1" applyFont="1" applyFill="1" applyBorder="1" applyAlignment="1">
      <alignment horizontal="right" vertical="center" wrapText="1"/>
    </xf>
    <xf numFmtId="170" fontId="18" fillId="14" borderId="6" xfId="14" applyNumberFormat="1" applyFont="1" applyFill="1" applyBorder="1" applyAlignment="1">
      <alignment horizontal="right" vertical="center" wrapText="1"/>
    </xf>
    <xf numFmtId="0" fontId="19" fillId="0" borderId="0" xfId="0" applyFont="1" applyFill="1" applyAlignment="1"/>
    <xf numFmtId="0" fontId="19" fillId="0" borderId="0" xfId="0" applyFont="1" applyFill="1" applyBorder="1" applyAlignment="1">
      <alignment vertical="center" wrapText="1"/>
    </xf>
    <xf numFmtId="0" fontId="9" fillId="0" borderId="0" xfId="0" applyFont="1" applyFill="1" applyBorder="1" applyAlignment="1">
      <alignment horizontal="center" vertical="center" wrapText="1"/>
    </xf>
    <xf numFmtId="0" fontId="29" fillId="0" borderId="1" xfId="0" applyFont="1" applyFill="1" applyBorder="1" applyAlignment="1">
      <alignment horizontal="center" vertical="center" wrapText="1"/>
    </xf>
    <xf numFmtId="167" fontId="28" fillId="0" borderId="1" xfId="0" applyNumberFormat="1" applyFont="1" applyBorder="1" applyAlignment="1">
      <alignment horizontal="center" vertical="center" wrapText="1"/>
    </xf>
    <xf numFmtId="0" fontId="37" fillId="0" borderId="1" xfId="0" applyFont="1" applyFill="1" applyBorder="1" applyAlignment="1">
      <alignment vertical="center" wrapText="1"/>
    </xf>
    <xf numFmtId="0" fontId="29" fillId="0" borderId="1" xfId="0" applyFont="1" applyFill="1" applyBorder="1" applyAlignment="1">
      <alignment vertical="center" wrapText="1"/>
    </xf>
    <xf numFmtId="168" fontId="18" fillId="0" borderId="6" xfId="0" applyNumberFormat="1" applyFont="1" applyBorder="1" applyAlignment="1">
      <alignment horizontal="center" vertical="center" wrapText="1"/>
    </xf>
    <xf numFmtId="0" fontId="9" fillId="0" borderId="0" xfId="0" applyFont="1" applyFill="1" applyAlignment="1"/>
    <xf numFmtId="0" fontId="9" fillId="0" borderId="0" xfId="0" applyFont="1" applyFill="1" applyAlignment="1">
      <alignment horizontal="left"/>
    </xf>
    <xf numFmtId="0" fontId="9" fillId="0" borderId="0" xfId="0" applyFont="1" applyFill="1" applyBorder="1" applyAlignment="1">
      <alignment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vertical="center" wrapText="1"/>
    </xf>
    <xf numFmtId="167" fontId="18" fillId="7" borderId="6" xfId="0" applyNumberFormat="1" applyFont="1" applyFill="1" applyBorder="1" applyAlignment="1">
      <alignment horizontal="center" vertical="center" wrapText="1"/>
    </xf>
    <xf numFmtId="167" fontId="15" fillId="7" borderId="6" xfId="0" applyNumberFormat="1" applyFont="1" applyFill="1" applyBorder="1" applyAlignment="1">
      <alignment horizontal="center" vertical="center" wrapText="1"/>
    </xf>
    <xf numFmtId="0" fontId="38" fillId="0" borderId="1" xfId="0" applyFont="1" applyFill="1" applyBorder="1" applyAlignment="1">
      <alignment vertical="center" wrapText="1"/>
    </xf>
    <xf numFmtId="0" fontId="19" fillId="0" borderId="1" xfId="0" applyFont="1" applyFill="1" applyBorder="1" applyAlignment="1">
      <alignment vertical="center" wrapText="1"/>
    </xf>
    <xf numFmtId="0" fontId="9" fillId="0" borderId="0" xfId="0" quotePrefix="1" applyFont="1" applyFill="1" applyAlignment="1">
      <alignment horizontal="left" vertical="center" indent="5"/>
    </xf>
    <xf numFmtId="0" fontId="9" fillId="7" borderId="5" xfId="0" applyFont="1" applyFill="1" applyBorder="1" applyAlignment="1">
      <alignment horizontal="center" vertical="center" wrapText="1"/>
    </xf>
    <xf numFmtId="0" fontId="9" fillId="7" borderId="7" xfId="0" applyFont="1" applyFill="1" applyBorder="1" applyAlignment="1">
      <alignment horizontal="center" vertical="center" wrapText="1"/>
    </xf>
    <xf numFmtId="0" fontId="9" fillId="7" borderId="8" xfId="0" applyFont="1" applyFill="1" applyBorder="1" applyAlignment="1">
      <alignment horizontal="center" vertical="center" wrapText="1"/>
    </xf>
    <xf numFmtId="0" fontId="9" fillId="0" borderId="1" xfId="0" applyFont="1" applyFill="1" applyBorder="1"/>
    <xf numFmtId="0" fontId="38" fillId="0" borderId="1" xfId="0" applyFont="1" applyFill="1" applyBorder="1"/>
    <xf numFmtId="0" fontId="9" fillId="7" borderId="1" xfId="0" applyFont="1" applyFill="1" applyBorder="1" applyAlignment="1">
      <alignment horizontal="center" vertical="center" wrapText="1"/>
    </xf>
    <xf numFmtId="0" fontId="9" fillId="0" borderId="0" xfId="0" applyFont="1" applyFill="1" applyBorder="1"/>
    <xf numFmtId="0" fontId="19" fillId="0" borderId="11" xfId="0" applyFont="1" applyFill="1" applyBorder="1" applyAlignment="1">
      <alignment horizontal="center" vertical="center" wrapText="1"/>
    </xf>
    <xf numFmtId="0" fontId="19" fillId="0" borderId="2" xfId="0" applyFont="1" applyFill="1" applyBorder="1" applyAlignment="1">
      <alignment vertical="center" wrapText="1"/>
    </xf>
    <xf numFmtId="0" fontId="18" fillId="0" borderId="2" xfId="0" applyFont="1" applyFill="1" applyBorder="1" applyAlignment="1">
      <alignment horizontal="center" vertical="center" wrapText="1"/>
    </xf>
    <xf numFmtId="0" fontId="19" fillId="0" borderId="0" xfId="0" applyFont="1" applyFill="1" applyAlignment="1">
      <alignment vertical="top"/>
    </xf>
    <xf numFmtId="0" fontId="9" fillId="0" borderId="1" xfId="0" applyFont="1" applyFill="1" applyBorder="1" applyAlignment="1">
      <alignment horizontal="center"/>
    </xf>
    <xf numFmtId="0" fontId="15" fillId="0" borderId="6" xfId="0" applyFont="1" applyFill="1" applyBorder="1" applyAlignment="1">
      <alignment horizontal="left" vertical="center" wrapText="1"/>
    </xf>
    <xf numFmtId="0" fontId="39" fillId="0" borderId="6" xfId="0" applyFont="1" applyFill="1" applyBorder="1" applyAlignment="1">
      <alignment horizontal="left" vertical="center" wrapText="1" indent="3"/>
    </xf>
    <xf numFmtId="0" fontId="40" fillId="0" borderId="6" xfId="0" applyFont="1" applyFill="1" applyBorder="1" applyAlignment="1">
      <alignment horizontal="left" vertical="center" wrapText="1" indent="3"/>
    </xf>
    <xf numFmtId="0" fontId="15" fillId="0" borderId="1" xfId="0" applyFont="1" applyFill="1" applyBorder="1" applyAlignment="1">
      <alignment horizontal="center"/>
    </xf>
    <xf numFmtId="0" fontId="41" fillId="15" borderId="1" xfId="15" applyFill="1" applyBorder="1" applyAlignment="1">
      <alignment horizontal="center" vertical="center"/>
    </xf>
    <xf numFmtId="0" fontId="41" fillId="16" borderId="1" xfId="15" applyFill="1" applyBorder="1" applyAlignment="1">
      <alignment horizontal="center" vertical="center"/>
    </xf>
    <xf numFmtId="0" fontId="9" fillId="16" borderId="1" xfId="0" applyFont="1" applyFill="1" applyBorder="1" applyAlignment="1">
      <alignment horizontal="left" vertical="center"/>
    </xf>
    <xf numFmtId="0" fontId="19" fillId="16" borderId="1" xfId="0" applyFont="1" applyFill="1" applyBorder="1" applyAlignment="1">
      <alignment horizontal="center" vertical="center"/>
    </xf>
    <xf numFmtId="0" fontId="9" fillId="16" borderId="1" xfId="0" applyFont="1" applyFill="1" applyBorder="1" applyAlignment="1">
      <alignment horizontal="center" vertical="center"/>
    </xf>
    <xf numFmtId="171" fontId="18" fillId="7" borderId="6" xfId="0" applyNumberFormat="1" applyFont="1" applyFill="1" applyBorder="1" applyAlignment="1">
      <alignment horizontal="center" vertical="center" wrapText="1"/>
    </xf>
    <xf numFmtId="171" fontId="15" fillId="7" borderId="6" xfId="0" applyNumberFormat="1" applyFont="1" applyFill="1" applyBorder="1" applyAlignment="1">
      <alignment horizontal="center" vertical="center" wrapText="1"/>
    </xf>
    <xf numFmtId="171" fontId="15" fillId="0" borderId="6" xfId="1" applyNumberFormat="1" applyFont="1" applyBorder="1" applyAlignment="1">
      <alignment horizontal="right" vertical="center" wrapText="1"/>
    </xf>
    <xf numFmtId="171" fontId="15" fillId="7" borderId="6" xfId="1" applyNumberFormat="1" applyFont="1" applyFill="1" applyBorder="1" applyAlignment="1">
      <alignment horizontal="right" vertical="center" wrapText="1"/>
    </xf>
    <xf numFmtId="171" fontId="18" fillId="7" borderId="6" xfId="1" applyNumberFormat="1" applyFont="1" applyFill="1" applyBorder="1" applyAlignment="1">
      <alignment horizontal="right" vertical="center" wrapText="1"/>
    </xf>
    <xf numFmtId="171" fontId="15" fillId="7" borderId="6" xfId="0" applyNumberFormat="1" applyFont="1" applyFill="1" applyBorder="1" applyAlignment="1">
      <alignment horizontal="right" vertical="center" wrapText="1"/>
    </xf>
    <xf numFmtId="171" fontId="18" fillId="7" borderId="6" xfId="0" applyNumberFormat="1" applyFont="1" applyFill="1" applyBorder="1" applyAlignment="1">
      <alignment horizontal="right" vertical="center" wrapText="1"/>
    </xf>
    <xf numFmtId="171" fontId="15" fillId="0" borderId="6" xfId="0" applyNumberFormat="1" applyFont="1" applyBorder="1" applyAlignment="1">
      <alignment horizontal="center" vertical="center" wrapText="1"/>
    </xf>
    <xf numFmtId="171" fontId="15" fillId="11" borderId="6" xfId="1" applyNumberFormat="1" applyFont="1" applyFill="1" applyBorder="1" applyAlignment="1">
      <alignment vertical="center" wrapText="1"/>
    </xf>
    <xf numFmtId="171" fontId="18" fillId="0" borderId="6" xfId="0" applyNumberFormat="1" applyFont="1" applyBorder="1" applyAlignment="1">
      <alignment horizontal="center" vertical="center" wrapText="1"/>
    </xf>
    <xf numFmtId="171" fontId="15" fillId="0" borderId="1" xfId="1" applyNumberFormat="1" applyFont="1" applyBorder="1" applyAlignment="1">
      <alignment horizontal="right"/>
    </xf>
    <xf numFmtId="171" fontId="15" fillId="6" borderId="1" xfId="1" applyNumberFormat="1" applyFont="1" applyFill="1" applyBorder="1" applyAlignment="1">
      <alignment horizontal="right"/>
    </xf>
    <xf numFmtId="171" fontId="15" fillId="0" borderId="28" xfId="1" applyNumberFormat="1" applyFont="1" applyFill="1" applyBorder="1" applyAlignment="1">
      <alignment horizontal="right" wrapText="1"/>
    </xf>
    <xf numFmtId="171" fontId="15" fillId="0" borderId="29" xfId="1" applyNumberFormat="1" applyFont="1" applyFill="1" applyBorder="1" applyAlignment="1">
      <alignment horizontal="right" wrapText="1"/>
    </xf>
    <xf numFmtId="171" fontId="15" fillId="0" borderId="31" xfId="1" applyNumberFormat="1" applyFont="1" applyFill="1" applyBorder="1" applyAlignment="1">
      <alignment horizontal="right" wrapText="1"/>
    </xf>
    <xf numFmtId="171" fontId="15" fillId="0" borderId="32" xfId="1" applyNumberFormat="1" applyFont="1" applyFill="1" applyBorder="1" applyAlignment="1">
      <alignment horizontal="right" wrapText="1"/>
    </xf>
    <xf numFmtId="171" fontId="15" fillId="0" borderId="33" xfId="1" applyNumberFormat="1" applyFont="1" applyFill="1" applyBorder="1" applyAlignment="1">
      <alignment horizontal="right" wrapText="1"/>
    </xf>
    <xf numFmtId="172" fontId="15" fillId="7" borderId="29" xfId="1" applyNumberFormat="1" applyFont="1" applyFill="1" applyBorder="1" applyAlignment="1">
      <alignment horizontal="right" wrapText="1"/>
    </xf>
    <xf numFmtId="171" fontId="28" fillId="0" borderId="1" xfId="1" applyNumberFormat="1" applyFont="1" applyBorder="1" applyAlignment="1">
      <alignment horizontal="center" vertical="center" wrapText="1"/>
    </xf>
    <xf numFmtId="166" fontId="28" fillId="0" borderId="1" xfId="0" applyNumberFormat="1" applyFont="1" applyBorder="1" applyAlignment="1">
      <alignment horizontal="center" vertical="center" wrapText="1"/>
    </xf>
    <xf numFmtId="165" fontId="15" fillId="0" borderId="1" xfId="1" applyNumberFormat="1" applyFont="1" applyFill="1" applyBorder="1" applyAlignment="1" applyProtection="1">
      <alignment horizontal="center" vertical="center" wrapText="1"/>
      <protection locked="0"/>
    </xf>
    <xf numFmtId="0" fontId="25" fillId="0" borderId="1" xfId="0" applyFont="1" applyFill="1" applyBorder="1" applyAlignment="1">
      <alignment horizontal="center" vertical="center" wrapText="1"/>
    </xf>
    <xf numFmtId="171" fontId="15" fillId="0" borderId="1" xfId="1" applyNumberFormat="1" applyFont="1" applyBorder="1" applyAlignment="1">
      <alignment horizontal="center" vertical="center" wrapText="1"/>
    </xf>
    <xf numFmtId="171" fontId="15" fillId="0" borderId="1" xfId="1" applyNumberFormat="1" applyFont="1" applyFill="1" applyBorder="1" applyAlignment="1">
      <alignment horizontal="center" vertical="center" wrapText="1"/>
    </xf>
    <xf numFmtId="171" fontId="15" fillId="8" borderId="1" xfId="1" applyNumberFormat="1" applyFont="1" applyFill="1" applyBorder="1" applyAlignment="1">
      <alignment horizontal="center" vertical="center" wrapText="1"/>
    </xf>
    <xf numFmtId="171" fontId="15" fillId="0" borderId="1" xfId="0" applyNumberFormat="1" applyFont="1" applyFill="1" applyBorder="1" applyAlignment="1">
      <alignment horizontal="center" vertical="center" wrapText="1"/>
    </xf>
    <xf numFmtId="171" fontId="15" fillId="0" borderId="1" xfId="0" applyNumberFormat="1" applyFont="1" applyBorder="1" applyAlignment="1">
      <alignment horizontal="center" vertical="center" wrapText="1"/>
    </xf>
    <xf numFmtId="171" fontId="15" fillId="8" borderId="1" xfId="0" applyNumberFormat="1" applyFont="1" applyFill="1" applyBorder="1" applyAlignment="1">
      <alignment horizontal="center" vertical="center" wrapText="1"/>
    </xf>
    <xf numFmtId="171" fontId="18" fillId="0" borderId="1" xfId="1" applyNumberFormat="1" applyFont="1" applyBorder="1" applyAlignment="1">
      <alignment horizontal="center" vertical="center" wrapText="1"/>
    </xf>
    <xf numFmtId="171" fontId="28" fillId="0" borderId="1" xfId="0" applyNumberFormat="1" applyFont="1" applyBorder="1" applyAlignment="1">
      <alignment horizontal="center" vertical="center" wrapText="1"/>
    </xf>
    <xf numFmtId="171" fontId="28" fillId="0" borderId="4" xfId="0" applyNumberFormat="1" applyFont="1" applyBorder="1" applyAlignment="1">
      <alignment horizontal="center" vertical="center" wrapText="1"/>
    </xf>
    <xf numFmtId="171" fontId="28" fillId="13" borderId="1" xfId="0" applyNumberFormat="1" applyFont="1" applyFill="1" applyBorder="1" applyAlignment="1">
      <alignment horizontal="center" vertical="center" wrapText="1"/>
    </xf>
    <xf numFmtId="171" fontId="0" fillId="7" borderId="6" xfId="1" applyNumberFormat="1" applyFont="1" applyFill="1" applyBorder="1" applyAlignment="1">
      <alignment horizontal="center" vertical="center" wrapText="1"/>
    </xf>
    <xf numFmtId="171" fontId="13" fillId="7" borderId="6" xfId="1" applyNumberFormat="1" applyFont="1" applyFill="1" applyBorder="1" applyAlignment="1">
      <alignment horizontal="center" vertical="center" wrapText="1"/>
    </xf>
    <xf numFmtId="173" fontId="15" fillId="7" borderId="6" xfId="14" applyNumberFormat="1" applyFont="1" applyFill="1" applyBorder="1" applyAlignment="1">
      <alignment horizontal="center" vertical="center" wrapText="1"/>
    </xf>
    <xf numFmtId="173" fontId="18" fillId="7" borderId="6" xfId="14" applyNumberFormat="1" applyFont="1" applyFill="1" applyBorder="1" applyAlignment="1">
      <alignment horizontal="center" vertical="center" wrapText="1"/>
    </xf>
    <xf numFmtId="173" fontId="15" fillId="7" borderId="6" xfId="0" applyNumberFormat="1" applyFont="1" applyFill="1" applyBorder="1" applyAlignment="1">
      <alignment horizontal="center" vertical="center" wrapText="1"/>
    </xf>
    <xf numFmtId="173" fontId="18" fillId="7" borderId="6" xfId="0" applyNumberFormat="1" applyFont="1" applyFill="1" applyBorder="1" applyAlignment="1">
      <alignment horizontal="center" vertical="center" wrapText="1"/>
    </xf>
    <xf numFmtId="173" fontId="15" fillId="0" borderId="6" xfId="14" applyNumberFormat="1" applyFont="1" applyFill="1" applyBorder="1" applyAlignment="1">
      <alignment horizontal="right" vertical="center" wrapText="1"/>
    </xf>
    <xf numFmtId="173" fontId="15" fillId="7" borderId="6" xfId="0" applyNumberFormat="1" applyFont="1" applyFill="1" applyBorder="1" applyAlignment="1">
      <alignment horizontal="right" vertical="center" wrapText="1"/>
    </xf>
    <xf numFmtId="173" fontId="9" fillId="7" borderId="6" xfId="14" applyNumberFormat="1" applyFont="1" applyFill="1" applyBorder="1" applyAlignment="1">
      <alignment horizontal="right" vertical="center" wrapText="1"/>
    </xf>
    <xf numFmtId="173" fontId="19" fillId="0" borderId="6" xfId="14" applyNumberFormat="1" applyFont="1" applyFill="1" applyBorder="1" applyAlignment="1">
      <alignment horizontal="right" vertical="center" wrapText="1"/>
    </xf>
    <xf numFmtId="173" fontId="28" fillId="0" borderId="1" xfId="0" applyNumberFormat="1" applyFont="1" applyBorder="1" applyAlignment="1">
      <alignment horizontal="center" vertical="center" wrapText="1"/>
    </xf>
    <xf numFmtId="173" fontId="15" fillId="0" borderId="6" xfId="0" applyNumberFormat="1" applyFont="1" applyBorder="1" applyAlignment="1">
      <alignment horizontal="center" vertical="center" wrapText="1"/>
    </xf>
    <xf numFmtId="173" fontId="9" fillId="0" borderId="1" xfId="0" applyNumberFormat="1" applyFont="1" applyFill="1" applyBorder="1"/>
    <xf numFmtId="0" fontId="9" fillId="12" borderId="0" xfId="0" applyFont="1" applyFill="1"/>
    <xf numFmtId="0" fontId="10" fillId="15" borderId="0" xfId="0" applyFont="1" applyFill="1"/>
    <xf numFmtId="0" fontId="10" fillId="15" borderId="1" xfId="0" applyFont="1" applyFill="1" applyBorder="1" applyAlignment="1">
      <alignment horizontal="center" vertical="center" wrapText="1"/>
    </xf>
    <xf numFmtId="0" fontId="10" fillId="15" borderId="1" xfId="0" applyFont="1" applyFill="1" applyBorder="1" applyAlignment="1">
      <alignment vertical="center" wrapText="1"/>
    </xf>
    <xf numFmtId="0" fontId="10" fillId="15" borderId="1" xfId="0" applyFont="1" applyFill="1" applyBorder="1" applyAlignment="1">
      <alignment vertical="top" wrapText="1"/>
    </xf>
    <xf numFmtId="0" fontId="10" fillId="15" borderId="0" xfId="0" applyFont="1" applyFill="1" applyBorder="1" applyAlignment="1">
      <alignment vertical="center" wrapText="1"/>
    </xf>
    <xf numFmtId="0" fontId="10" fillId="15" borderId="0" xfId="0" applyFont="1" applyFill="1" applyAlignment="1">
      <alignment wrapText="1"/>
    </xf>
    <xf numFmtId="0" fontId="10" fillId="15" borderId="0" xfId="0" applyFont="1" applyFill="1" applyAlignment="1">
      <alignment vertical="top" wrapText="1"/>
    </xf>
    <xf numFmtId="0" fontId="19" fillId="12" borderId="0" xfId="0" applyFont="1" applyFill="1" applyAlignment="1">
      <alignment vertical="center"/>
    </xf>
    <xf numFmtId="0" fontId="10" fillId="12" borderId="0" xfId="0" applyFont="1" applyFill="1"/>
    <xf numFmtId="0" fontId="19" fillId="12" borderId="0" xfId="0" applyFont="1" applyFill="1"/>
    <xf numFmtId="0" fontId="10" fillId="12" borderId="0" xfId="0" applyFont="1" applyFill="1" applyAlignment="1">
      <alignment horizontal="justify" vertical="center"/>
    </xf>
    <xf numFmtId="0" fontId="19" fillId="12" borderId="0" xfId="0" applyFont="1" applyFill="1" applyAlignment="1">
      <alignment horizontal="justify" vertical="center"/>
    </xf>
    <xf numFmtId="0" fontId="10" fillId="0" borderId="1" xfId="0" applyFont="1" applyBorder="1" applyAlignment="1">
      <alignment horizontal="center" vertical="center" wrapText="1"/>
    </xf>
    <xf numFmtId="0" fontId="10" fillId="0" borderId="1" xfId="0" applyFont="1" applyBorder="1" applyAlignment="1">
      <alignment horizontal="left" vertical="center" wrapText="1"/>
    </xf>
    <xf numFmtId="0" fontId="18" fillId="0" borderId="2" xfId="0" applyFont="1" applyFill="1" applyBorder="1" applyAlignment="1">
      <alignment horizontal="center" vertical="center" wrapText="1"/>
    </xf>
    <xf numFmtId="0" fontId="19" fillId="0" borderId="11" xfId="0" applyFont="1" applyFill="1" applyBorder="1" applyAlignment="1">
      <alignment horizontal="center" vertical="center" wrapText="1"/>
    </xf>
    <xf numFmtId="0" fontId="8" fillId="0" borderId="1" xfId="0" applyFont="1" applyBorder="1" applyAlignment="1">
      <alignment vertical="center" wrapText="1"/>
    </xf>
    <xf numFmtId="0" fontId="19" fillId="0" borderId="0" xfId="0" applyFont="1" applyAlignment="1">
      <alignment horizontal="left" vertical="center" wrapText="1"/>
    </xf>
    <xf numFmtId="0" fontId="10" fillId="0" borderId="0" xfId="0" applyFont="1" applyFill="1" applyBorder="1" applyAlignment="1">
      <alignment horizontal="center" vertical="center" wrapText="1"/>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15" fillId="0" borderId="0" xfId="2" quotePrefix="1" applyFont="1" applyFill="1" applyBorder="1" applyAlignment="1">
      <alignment horizontal="left" vertical="center" wrapText="1"/>
    </xf>
    <xf numFmtId="0" fontId="15" fillId="0" borderId="0" xfId="2" quotePrefix="1" applyFont="1" applyFill="1" applyBorder="1" applyAlignment="1">
      <alignment horizontal="left" vertical="center"/>
    </xf>
    <xf numFmtId="174" fontId="9" fillId="0" borderId="1" xfId="0" applyNumberFormat="1" applyFont="1" applyFill="1" applyBorder="1" applyAlignment="1">
      <alignment wrapText="1"/>
    </xf>
    <xf numFmtId="174" fontId="9" fillId="0" borderId="1" xfId="0" applyNumberFormat="1" applyFont="1" applyFill="1" applyBorder="1"/>
    <xf numFmtId="0" fontId="6" fillId="0" borderId="1" xfId="0" applyFont="1" applyFill="1" applyBorder="1" applyAlignment="1">
      <alignment horizontal="left" vertical="top" wrapText="1"/>
    </xf>
    <xf numFmtId="0" fontId="10" fillId="0" borderId="1" xfId="0" applyFont="1" applyFill="1" applyBorder="1" applyAlignment="1">
      <alignment horizontal="left" vertical="top" wrapText="1"/>
    </xf>
    <xf numFmtId="0" fontId="30" fillId="12" borderId="0" xfId="0" applyFont="1" applyFill="1"/>
    <xf numFmtId="0" fontId="10" fillId="12" borderId="0" xfId="0" applyFont="1" applyFill="1" applyAlignment="1">
      <alignment wrapText="1"/>
    </xf>
    <xf numFmtId="0" fontId="6" fillId="15" borderId="1" xfId="0" applyFont="1" applyFill="1" applyBorder="1" applyAlignment="1">
      <alignment horizontal="center" vertical="center"/>
    </xf>
    <xf numFmtId="0" fontId="6" fillId="16" borderId="1" xfId="0" applyFont="1" applyFill="1" applyBorder="1" applyAlignment="1">
      <alignment horizontal="left" vertical="center"/>
    </xf>
    <xf numFmtId="0" fontId="1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4" fillId="0" borderId="0" xfId="0" applyFont="1" applyFill="1"/>
    <xf numFmtId="0" fontId="4" fillId="0" borderId="0" xfId="0" applyFont="1" applyFill="1" applyAlignment="1">
      <alignment vertical="center"/>
    </xf>
    <xf numFmtId="0" fontId="25" fillId="0" borderId="0" xfId="0" applyFont="1" applyFill="1" applyAlignment="1">
      <alignment wrapText="1"/>
    </xf>
    <xf numFmtId="0" fontId="25" fillId="0" borderId="0" xfId="0" applyFont="1" applyFill="1"/>
    <xf numFmtId="170" fontId="4" fillId="7" borderId="6" xfId="0" applyNumberFormat="1" applyFont="1" applyFill="1" applyBorder="1" applyAlignment="1">
      <alignment horizontal="center" vertical="center" wrapText="1"/>
    </xf>
    <xf numFmtId="0" fontId="4" fillId="0" borderId="0" xfId="0" applyFont="1"/>
    <xf numFmtId="0" fontId="28" fillId="0" borderId="0" xfId="0" applyFont="1" applyAlignment="1">
      <alignment vertical="center"/>
    </xf>
    <xf numFmtId="0" fontId="28" fillId="0" borderId="0" xfId="0" applyFont="1" applyBorder="1" applyAlignment="1">
      <alignment vertical="center" wrapText="1"/>
    </xf>
    <xf numFmtId="0" fontId="4" fillId="0" borderId="0" xfId="0" applyFont="1" applyBorder="1"/>
    <xf numFmtId="0" fontId="29" fillId="0" borderId="0" xfId="0" applyFont="1" applyBorder="1" applyAlignment="1">
      <alignment vertical="center" wrapText="1"/>
    </xf>
    <xf numFmtId="0" fontId="29" fillId="0" borderId="1" xfId="0" applyFont="1" applyBorder="1" applyAlignment="1">
      <alignment horizontal="center" vertical="center" wrapText="1"/>
    </xf>
    <xf numFmtId="0" fontId="28" fillId="0" borderId="1" xfId="0" applyFont="1" applyBorder="1" applyAlignment="1">
      <alignment horizontal="left" vertical="center" wrapText="1" indent="1"/>
    </xf>
    <xf numFmtId="0" fontId="4" fillId="0" borderId="1" xfId="0" applyFont="1" applyBorder="1" applyAlignment="1">
      <alignment vertical="center"/>
    </xf>
    <xf numFmtId="0" fontId="29" fillId="0" borderId="1" xfId="0" applyFont="1" applyBorder="1" applyAlignment="1">
      <alignment vertical="center" wrapText="1"/>
    </xf>
    <xf numFmtId="0" fontId="29" fillId="0" borderId="0" xfId="0" applyFont="1" applyBorder="1" applyAlignment="1">
      <alignment vertical="center"/>
    </xf>
    <xf numFmtId="171" fontId="29" fillId="0" borderId="1" xfId="0" applyNumberFormat="1" applyFont="1" applyBorder="1" applyAlignment="1">
      <alignment horizontal="center" vertical="center" wrapText="1"/>
    </xf>
    <xf numFmtId="0" fontId="3" fillId="15" borderId="0" xfId="0" applyFont="1" applyFill="1"/>
    <xf numFmtId="0" fontId="2" fillId="15" borderId="0" xfId="0" applyFont="1" applyFill="1"/>
    <xf numFmtId="0" fontId="41" fillId="16" borderId="2" xfId="15" applyFill="1" applyBorder="1" applyAlignment="1">
      <alignment horizontal="center" vertical="center"/>
    </xf>
    <xf numFmtId="0" fontId="41" fillId="16" borderId="11" xfId="15" applyFill="1" applyBorder="1" applyAlignment="1">
      <alignment horizontal="center" vertical="center"/>
    </xf>
    <xf numFmtId="0" fontId="19" fillId="16" borderId="1" xfId="0" applyFont="1" applyFill="1" applyBorder="1" applyAlignment="1">
      <alignment horizontal="center" vertical="center"/>
    </xf>
    <xf numFmtId="0" fontId="9" fillId="16" borderId="1" xfId="0" applyFont="1" applyFill="1" applyBorder="1" applyAlignment="1">
      <alignment horizontal="center" vertical="center"/>
    </xf>
    <xf numFmtId="0" fontId="19" fillId="15" borderId="1" xfId="0" applyFont="1" applyFill="1" applyBorder="1" applyAlignment="1">
      <alignment horizontal="center" vertical="center"/>
    </xf>
    <xf numFmtId="0" fontId="9" fillId="15" borderId="1" xfId="0" applyFont="1" applyFill="1" applyBorder="1" applyAlignment="1">
      <alignment horizontal="center" vertical="center"/>
    </xf>
    <xf numFmtId="0" fontId="31" fillId="12" borderId="0" xfId="0" applyFont="1" applyFill="1" applyAlignment="1">
      <alignment horizontal="center"/>
    </xf>
    <xf numFmtId="0" fontId="3" fillId="0" borderId="0" xfId="0" applyFont="1" applyFill="1" applyAlignment="1">
      <alignment horizontal="center" vertical="center" wrapText="1"/>
    </xf>
    <xf numFmtId="0" fontId="9" fillId="0" borderId="0" xfId="0" applyFont="1" applyFill="1" applyAlignment="1">
      <alignment horizontal="center" vertical="center"/>
    </xf>
    <xf numFmtId="0" fontId="18" fillId="6" borderId="4" xfId="0" applyFont="1" applyFill="1" applyBorder="1" applyAlignment="1">
      <alignment horizontal="left" vertical="center" wrapText="1"/>
    </xf>
    <xf numFmtId="0" fontId="18" fillId="6" borderId="5" xfId="0" applyFont="1" applyFill="1" applyBorder="1" applyAlignment="1">
      <alignment horizontal="left" vertical="center" wrapText="1"/>
    </xf>
    <xf numFmtId="0" fontId="18" fillId="6" borderId="6" xfId="0" applyFont="1" applyFill="1" applyBorder="1" applyAlignment="1">
      <alignment horizontal="left" vertical="center" wrapText="1"/>
    </xf>
    <xf numFmtId="0" fontId="29" fillId="10" borderId="4" xfId="0" applyFont="1" applyFill="1" applyBorder="1" applyAlignment="1">
      <alignment horizontal="left" vertical="center" wrapText="1"/>
    </xf>
    <xf numFmtId="0" fontId="29" fillId="10" borderId="5" xfId="0" applyFont="1" applyFill="1" applyBorder="1" applyAlignment="1">
      <alignment horizontal="left" vertical="center" wrapText="1"/>
    </xf>
    <xf numFmtId="0" fontId="29" fillId="10" borderId="6" xfId="0" applyFont="1" applyFill="1" applyBorder="1" applyAlignment="1">
      <alignment horizontal="left" vertical="center" wrapText="1"/>
    </xf>
    <xf numFmtId="0" fontId="19" fillId="10" borderId="4" xfId="0" applyFont="1" applyFill="1" applyBorder="1" applyAlignment="1">
      <alignment horizontal="left" vertical="center" wrapText="1"/>
    </xf>
    <xf numFmtId="0" fontId="19" fillId="10" borderId="5" xfId="0" applyFont="1" applyFill="1" applyBorder="1" applyAlignment="1">
      <alignment horizontal="left" vertical="center" wrapText="1"/>
    </xf>
    <xf numFmtId="0" fontId="19" fillId="10" borderId="6" xfId="0" applyFont="1" applyFill="1" applyBorder="1" applyAlignment="1">
      <alignment horizontal="left" vertical="center" wrapText="1"/>
    </xf>
    <xf numFmtId="0" fontId="29" fillId="6" borderId="4" xfId="0" applyFont="1" applyFill="1" applyBorder="1" applyAlignment="1">
      <alignment horizontal="left" vertical="center" wrapText="1"/>
    </xf>
    <xf numFmtId="0" fontId="29" fillId="6" borderId="5" xfId="0" applyFont="1" applyFill="1" applyBorder="1" applyAlignment="1">
      <alignment horizontal="left" vertical="center" wrapText="1"/>
    </xf>
    <xf numFmtId="0" fontId="29" fillId="6" borderId="6" xfId="0" applyFont="1" applyFill="1" applyBorder="1" applyAlignment="1">
      <alignment horizontal="left" vertical="center" wrapText="1"/>
    </xf>
    <xf numFmtId="0" fontId="15" fillId="0" borderId="0"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14" xfId="0" applyFont="1" applyBorder="1" applyAlignment="1">
      <alignment horizontal="center" vertical="center" wrapText="1"/>
    </xf>
    <xf numFmtId="0" fontId="15" fillId="0" borderId="1" xfId="0" applyFont="1" applyFill="1" applyBorder="1" applyAlignment="1">
      <alignment horizontal="center" vertical="center" wrapText="1"/>
    </xf>
    <xf numFmtId="0" fontId="10" fillId="15" borderId="2" xfId="0" applyFont="1" applyFill="1" applyBorder="1" applyAlignment="1">
      <alignment horizontal="center" vertical="center" wrapText="1"/>
    </xf>
    <xf numFmtId="0" fontId="10" fillId="15" borderId="11" xfId="0" applyFont="1" applyFill="1" applyBorder="1" applyAlignment="1">
      <alignment horizontal="center" vertical="center" wrapText="1"/>
    </xf>
    <xf numFmtId="0" fontId="10" fillId="15" borderId="7" xfId="0" applyFont="1" applyFill="1" applyBorder="1" applyAlignment="1">
      <alignment horizontal="center" vertical="center" wrapText="1"/>
    </xf>
    <xf numFmtId="0" fontId="10" fillId="0" borderId="1" xfId="0" applyFont="1" applyBorder="1" applyAlignment="1">
      <alignment horizontal="center" vertical="center" wrapText="1"/>
    </xf>
    <xf numFmtId="0" fontId="18" fillId="6" borderId="4" xfId="0" applyFont="1" applyFill="1" applyBorder="1" applyAlignment="1">
      <alignment horizontal="center" vertical="center"/>
    </xf>
    <xf numFmtId="0" fontId="18" fillId="6" borderId="5" xfId="0" applyFont="1" applyFill="1" applyBorder="1" applyAlignment="1">
      <alignment horizontal="center" vertical="center"/>
    </xf>
    <xf numFmtId="0" fontId="18" fillId="6" borderId="6" xfId="0" applyFont="1" applyFill="1" applyBorder="1" applyAlignment="1">
      <alignment horizontal="center" vertical="center"/>
    </xf>
    <xf numFmtId="0" fontId="18" fillId="6" borderId="4" xfId="0" applyFont="1" applyFill="1" applyBorder="1" applyAlignment="1">
      <alignment horizontal="center" vertical="center" wrapText="1"/>
    </xf>
    <xf numFmtId="0" fontId="18" fillId="6" borderId="5" xfId="0" applyFont="1" applyFill="1" applyBorder="1" applyAlignment="1">
      <alignment horizontal="center" vertical="center" wrapText="1"/>
    </xf>
    <xf numFmtId="0" fontId="18" fillId="6" borderId="6" xfId="0" applyFont="1" applyFill="1" applyBorder="1" applyAlignment="1">
      <alignment horizontal="center" vertical="center" wrapText="1"/>
    </xf>
    <xf numFmtId="0" fontId="32" fillId="6" borderId="4" xfId="0" applyFont="1" applyFill="1" applyBorder="1" applyAlignment="1">
      <alignment horizontal="center" vertical="center"/>
    </xf>
    <xf numFmtId="0" fontId="32" fillId="6" borderId="5" xfId="0" applyFont="1" applyFill="1" applyBorder="1" applyAlignment="1">
      <alignment horizontal="center" vertical="center"/>
    </xf>
    <xf numFmtId="0" fontId="32" fillId="6" borderId="6"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11" xfId="0" applyFont="1" applyFill="1" applyBorder="1" applyAlignment="1">
      <alignment horizontal="center" vertical="center"/>
    </xf>
    <xf numFmtId="0" fontId="15" fillId="0" borderId="2" xfId="0" applyFont="1" applyFill="1" applyBorder="1" applyAlignment="1">
      <alignment horizontal="left" vertical="center" wrapText="1"/>
    </xf>
    <xf numFmtId="0" fontId="15" fillId="0" borderId="7" xfId="0" applyFont="1" applyFill="1" applyBorder="1" applyAlignment="1">
      <alignment horizontal="left" vertical="center" wrapText="1"/>
    </xf>
    <xf numFmtId="0" fontId="15" fillId="0" borderId="11" xfId="0" applyFont="1" applyFill="1" applyBorder="1" applyAlignment="1">
      <alignment horizontal="left" vertical="center" wrapText="1"/>
    </xf>
    <xf numFmtId="0" fontId="15" fillId="0" borderId="2"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29" fillId="9" borderId="4" xfId="0" applyFont="1" applyFill="1" applyBorder="1" applyAlignment="1">
      <alignment horizontal="center" vertical="center" wrapText="1"/>
    </xf>
    <xf numFmtId="0" fontId="29" fillId="9" borderId="5" xfId="0" applyFont="1" applyFill="1" applyBorder="1" applyAlignment="1">
      <alignment horizontal="center" vertical="center" wrapText="1"/>
    </xf>
    <xf numFmtId="0" fontId="29" fillId="9" borderId="6"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11" xfId="0" applyFont="1" applyFill="1" applyBorder="1" applyAlignment="1">
      <alignment horizontal="center" vertical="center" wrapText="1"/>
    </xf>
    <xf numFmtId="0" fontId="10" fillId="0" borderId="1" xfId="0" applyFont="1" applyBorder="1" applyAlignment="1">
      <alignment horizontal="center" vertical="center"/>
    </xf>
    <xf numFmtId="0" fontId="10" fillId="0" borderId="1" xfId="0" applyFont="1" applyBorder="1" applyAlignment="1">
      <alignment horizontal="left" vertical="center" wrapText="1"/>
    </xf>
    <xf numFmtId="2" fontId="10" fillId="0" borderId="1" xfId="0" applyNumberFormat="1" applyFont="1" applyBorder="1" applyAlignment="1">
      <alignment horizontal="center" vertical="center"/>
    </xf>
    <xf numFmtId="0" fontId="10" fillId="0" borderId="0" xfId="0" applyFont="1" applyAlignment="1">
      <alignment horizontal="left"/>
    </xf>
    <xf numFmtId="0" fontId="10" fillId="5" borderId="1" xfId="0" applyFont="1" applyFill="1" applyBorder="1" applyAlignment="1">
      <alignment horizontal="left"/>
    </xf>
    <xf numFmtId="0" fontId="13" fillId="0" borderId="1"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21" fillId="0" borderId="4" xfId="0" applyFont="1" applyFill="1" applyBorder="1" applyAlignment="1">
      <alignment horizontal="center" vertical="center" wrapText="1"/>
    </xf>
    <xf numFmtId="0" fontId="21" fillId="0" borderId="6" xfId="0" applyFont="1" applyFill="1" applyBorder="1" applyAlignment="1">
      <alignment horizontal="center" vertical="center" wrapText="1"/>
    </xf>
    <xf numFmtId="0" fontId="9" fillId="0" borderId="0" xfId="0" applyFont="1" applyFill="1" applyAlignment="1">
      <alignment vertical="center" wrapText="1"/>
    </xf>
    <xf numFmtId="0" fontId="9" fillId="0" borderId="0" xfId="0" applyFont="1" applyFill="1" applyBorder="1" applyAlignment="1">
      <alignment vertical="center" wrapText="1"/>
    </xf>
    <xf numFmtId="0" fontId="19" fillId="7" borderId="4" xfId="0" applyFont="1" applyFill="1" applyBorder="1" applyAlignment="1">
      <alignment horizontal="center" vertical="center" wrapText="1"/>
    </xf>
    <xf numFmtId="0" fontId="19" fillId="7" borderId="6" xfId="0" applyFont="1" applyFill="1" applyBorder="1" applyAlignment="1">
      <alignment horizontal="center" vertical="center" wrapText="1"/>
    </xf>
    <xf numFmtId="0" fontId="9" fillId="7" borderId="4" xfId="0" applyFont="1" applyFill="1" applyBorder="1" applyAlignment="1">
      <alignment horizontal="center" vertical="center" wrapText="1"/>
    </xf>
    <xf numFmtId="0" fontId="9" fillId="7" borderId="5" xfId="0" applyFont="1" applyFill="1" applyBorder="1" applyAlignment="1">
      <alignment horizontal="center" vertical="center" wrapText="1"/>
    </xf>
    <xf numFmtId="0" fontId="9" fillId="7" borderId="6" xfId="0" applyFont="1" applyFill="1" applyBorder="1" applyAlignment="1">
      <alignment horizontal="center" vertical="center" wrapText="1"/>
    </xf>
    <xf numFmtId="0" fontId="9" fillId="7" borderId="2" xfId="0" applyFont="1" applyFill="1" applyBorder="1" applyAlignment="1">
      <alignment horizontal="center" vertical="center" wrapText="1"/>
    </xf>
    <xf numFmtId="0" fontId="9" fillId="7" borderId="7" xfId="0" applyFont="1" applyFill="1" applyBorder="1" applyAlignment="1">
      <alignment horizontal="center" vertical="center" wrapText="1"/>
    </xf>
    <xf numFmtId="0" fontId="9" fillId="7" borderId="11" xfId="0" applyFont="1" applyFill="1" applyBorder="1" applyAlignment="1">
      <alignment horizontal="center" vertical="center" wrapText="1"/>
    </xf>
    <xf numFmtId="0" fontId="19" fillId="7" borderId="2" xfId="0" applyFont="1" applyFill="1" applyBorder="1" applyAlignment="1">
      <alignment horizontal="center" vertical="center" wrapText="1"/>
    </xf>
    <xf numFmtId="0" fontId="19" fillId="7" borderId="7" xfId="0" applyFont="1" applyFill="1" applyBorder="1" applyAlignment="1">
      <alignment horizontal="center" vertical="center" wrapText="1"/>
    </xf>
    <xf numFmtId="0" fontId="19" fillId="7" borderId="11" xfId="0" applyFont="1" applyFill="1" applyBorder="1" applyAlignment="1">
      <alignment horizontal="center" vertical="center" wrapText="1"/>
    </xf>
    <xf numFmtId="0" fontId="9" fillId="7" borderId="8" xfId="0" applyFont="1" applyFill="1" applyBorder="1" applyAlignment="1">
      <alignment horizontal="center" vertical="center" wrapText="1"/>
    </xf>
    <xf numFmtId="0" fontId="9" fillId="7" borderId="8" xfId="0" applyFont="1" applyFill="1" applyBorder="1" applyAlignment="1">
      <alignment horizontal="center" vertical="center"/>
    </xf>
    <xf numFmtId="0" fontId="9" fillId="7" borderId="10" xfId="0" applyFont="1" applyFill="1" applyBorder="1" applyAlignment="1">
      <alignment horizontal="center" vertical="center"/>
    </xf>
    <xf numFmtId="0" fontId="9" fillId="7" borderId="3" xfId="0" applyFont="1" applyFill="1" applyBorder="1" applyAlignment="1">
      <alignment horizontal="center" vertical="center"/>
    </xf>
    <xf numFmtId="0" fontId="9" fillId="7" borderId="12" xfId="0" applyFont="1" applyFill="1" applyBorder="1" applyAlignment="1">
      <alignment horizontal="center" vertical="center"/>
    </xf>
    <xf numFmtId="0" fontId="9" fillId="7" borderId="15" xfId="0" applyFont="1" applyFill="1" applyBorder="1" applyAlignment="1">
      <alignment horizontal="center" vertical="center"/>
    </xf>
    <xf numFmtId="0" fontId="9" fillId="7" borderId="14" xfId="0" applyFont="1" applyFill="1" applyBorder="1" applyAlignment="1">
      <alignment horizontal="center" vertical="center"/>
    </xf>
    <xf numFmtId="0" fontId="19" fillId="7" borderId="5"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18" fillId="7" borderId="4" xfId="0" applyFont="1" applyFill="1" applyBorder="1" applyAlignment="1">
      <alignment horizontal="center" vertical="center" wrapText="1"/>
    </xf>
    <xf numFmtId="0" fontId="18" fillId="7" borderId="6" xfId="0" applyFont="1" applyFill="1" applyBorder="1" applyAlignment="1">
      <alignment horizontal="center" vertical="center" wrapText="1"/>
    </xf>
    <xf numFmtId="0" fontId="15" fillId="0" borderId="2" xfId="0" applyFont="1" applyBorder="1" applyAlignment="1">
      <alignment horizontal="center" vertical="center"/>
    </xf>
    <xf numFmtId="0" fontId="15" fillId="0" borderId="11" xfId="0" applyFont="1" applyBorder="1" applyAlignment="1">
      <alignment horizontal="center" vertical="center"/>
    </xf>
    <xf numFmtId="0" fontId="18" fillId="7" borderId="4" xfId="0" applyFont="1" applyFill="1" applyBorder="1" applyAlignment="1">
      <alignment horizontal="left" vertical="center" wrapText="1"/>
    </xf>
    <xf numFmtId="0" fontId="18" fillId="7" borderId="5" xfId="0" applyFont="1" applyFill="1" applyBorder="1" applyAlignment="1">
      <alignment horizontal="left" vertical="center" wrapText="1"/>
    </xf>
    <xf numFmtId="0" fontId="18" fillId="7" borderId="6" xfId="0" applyFont="1" applyFill="1" applyBorder="1" applyAlignment="1">
      <alignment horizontal="left" vertical="center" wrapText="1"/>
    </xf>
    <xf numFmtId="0" fontId="15" fillId="7" borderId="2" xfId="0" applyFont="1" applyFill="1" applyBorder="1" applyAlignment="1">
      <alignment horizontal="center" vertical="center"/>
    </xf>
    <xf numFmtId="0" fontId="15" fillId="7" borderId="11" xfId="0" applyFont="1" applyFill="1" applyBorder="1" applyAlignment="1">
      <alignment horizontal="center" vertical="center"/>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9" fillId="0" borderId="2" xfId="0" applyFont="1" applyFill="1" applyBorder="1" applyAlignment="1">
      <alignment horizontal="center"/>
    </xf>
    <xf numFmtId="0" fontId="9" fillId="0" borderId="7" xfId="0" applyFont="1" applyFill="1" applyBorder="1" applyAlignment="1">
      <alignment horizontal="center"/>
    </xf>
    <xf numFmtId="0" fontId="9" fillId="0" borderId="11" xfId="0" applyFont="1" applyFill="1" applyBorder="1" applyAlignment="1">
      <alignment horizontal="center"/>
    </xf>
    <xf numFmtId="0" fontId="19" fillId="0" borderId="2" xfId="0" applyFont="1" applyFill="1" applyBorder="1" applyAlignment="1">
      <alignment horizontal="center" vertical="center" wrapText="1"/>
    </xf>
    <xf numFmtId="0" fontId="19" fillId="0" borderId="11"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9" fillId="0" borderId="0" xfId="0" applyFont="1" applyAlignment="1">
      <alignment horizontal="left" vertical="center" wrapText="1"/>
    </xf>
    <xf numFmtId="0" fontId="19" fillId="8" borderId="2" xfId="0" applyFont="1" applyFill="1" applyBorder="1" applyAlignment="1">
      <alignment horizontal="center" vertical="center" wrapText="1"/>
    </xf>
    <xf numFmtId="0" fontId="19" fillId="8" borderId="7" xfId="0" applyFont="1" applyFill="1" applyBorder="1" applyAlignment="1">
      <alignment horizontal="center" vertical="center" wrapText="1"/>
    </xf>
    <xf numFmtId="0" fontId="19" fillId="8" borderId="11" xfId="0" applyFont="1" applyFill="1" applyBorder="1" applyAlignment="1">
      <alignment horizontal="center" vertical="center" wrapText="1"/>
    </xf>
    <xf numFmtId="0" fontId="10" fillId="0" borderId="0" xfId="0" applyFont="1" applyAlignment="1">
      <alignment horizontal="left" wrapText="1"/>
    </xf>
    <xf numFmtId="0" fontId="10" fillId="0" borderId="0" xfId="0" applyFont="1" applyAlignment="1">
      <alignment horizontal="left" vertical="top" wrapText="1"/>
    </xf>
    <xf numFmtId="0" fontId="15" fillId="0" borderId="1" xfId="0" applyFont="1" applyBorder="1" applyAlignment="1">
      <alignment horizontal="left"/>
    </xf>
    <xf numFmtId="0" fontId="15" fillId="0" borderId="8"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15" xfId="0" applyFont="1" applyBorder="1" applyAlignment="1">
      <alignment horizontal="center" vertical="center" wrapText="1"/>
    </xf>
    <xf numFmtId="0" fontId="15" fillId="0" borderId="1" xfId="0" applyFont="1" applyFill="1" applyBorder="1" applyAlignment="1">
      <alignment horizontal="left" vertical="center" wrapText="1"/>
    </xf>
    <xf numFmtId="0" fontId="15" fillId="0" borderId="1" xfId="0" applyFont="1" applyFill="1" applyBorder="1" applyAlignment="1">
      <alignment horizontal="left"/>
    </xf>
    <xf numFmtId="0" fontId="15" fillId="6" borderId="4" xfId="0" applyFont="1" applyFill="1" applyBorder="1" applyAlignment="1">
      <alignment horizontal="left" vertical="center" wrapText="1"/>
    </xf>
    <xf numFmtId="0" fontId="15" fillId="6" borderId="5" xfId="0" applyFont="1" applyFill="1" applyBorder="1" applyAlignment="1">
      <alignment horizontal="left" vertical="center" wrapText="1"/>
    </xf>
    <xf numFmtId="0" fontId="15" fillId="6" borderId="6" xfId="0" applyFont="1" applyFill="1" applyBorder="1" applyAlignment="1">
      <alignment horizontal="left" vertical="center" wrapText="1"/>
    </xf>
    <xf numFmtId="0" fontId="15" fillId="0" borderId="4" xfId="0" applyFont="1" applyBorder="1" applyAlignment="1">
      <alignment horizontal="left"/>
    </xf>
    <xf numFmtId="0" fontId="15" fillId="0" borderId="5" xfId="0" applyFont="1" applyBorder="1" applyAlignment="1">
      <alignment horizontal="left"/>
    </xf>
    <xf numFmtId="0" fontId="15" fillId="0" borderId="4" xfId="0" applyFont="1" applyBorder="1" applyAlignment="1">
      <alignment horizontal="left" vertical="center" wrapText="1"/>
    </xf>
    <xf numFmtId="0" fontId="15" fillId="0" borderId="6" xfId="0" applyFont="1" applyBorder="1" applyAlignment="1">
      <alignment horizontal="left" vertical="center" wrapText="1"/>
    </xf>
    <xf numFmtId="0" fontId="15" fillId="0" borderId="4" xfId="0" applyFont="1" applyBorder="1" applyAlignment="1">
      <alignment horizontal="left" vertical="center" wrapText="1" indent="2"/>
    </xf>
    <xf numFmtId="0" fontId="15" fillId="0" borderId="6" xfId="0" applyFont="1" applyBorder="1" applyAlignment="1">
      <alignment horizontal="left" vertical="center" wrapText="1" indent="2"/>
    </xf>
    <xf numFmtId="0" fontId="15" fillId="0" borderId="0" xfId="0" applyFont="1" applyFill="1" applyAlignment="1">
      <alignment horizontal="left"/>
    </xf>
    <xf numFmtId="0" fontId="18" fillId="6" borderId="16" xfId="11" applyFont="1" applyFill="1" applyBorder="1" applyAlignment="1">
      <alignment horizontal="center" vertical="center"/>
    </xf>
    <xf numFmtId="0" fontId="18" fillId="6" borderId="17" xfId="11" applyFont="1" applyFill="1" applyBorder="1" applyAlignment="1">
      <alignment horizontal="center" vertical="center"/>
    </xf>
    <xf numFmtId="0" fontId="18" fillId="6" borderId="18" xfId="11" applyFont="1" applyFill="1" applyBorder="1" applyAlignment="1">
      <alignment horizontal="center" vertical="center"/>
    </xf>
    <xf numFmtId="0" fontId="18" fillId="6" borderId="19" xfId="11" applyFont="1" applyFill="1" applyBorder="1" applyAlignment="1">
      <alignment horizontal="center" vertical="center"/>
    </xf>
    <xf numFmtId="0" fontId="18" fillId="6" borderId="20" xfId="11" applyFont="1" applyFill="1" applyBorder="1" applyAlignment="1">
      <alignment horizontal="center" vertical="center"/>
    </xf>
    <xf numFmtId="0" fontId="18" fillId="6" borderId="21" xfId="11" applyFont="1" applyFill="1" applyBorder="1" applyAlignment="1">
      <alignment horizontal="center" vertical="center"/>
    </xf>
  </cellXfs>
  <cellStyles count="17">
    <cellStyle name="=C:\WINNT35\SYSTEM32\COMMAND.COM" xfId="2" xr:uid="{00000000-0005-0000-0000-000000000000}"/>
    <cellStyle name="greyed" xfId="3" xr:uid="{00000000-0005-0000-0000-000001000000}"/>
    <cellStyle name="Heading 1 2" xfId="4" xr:uid="{00000000-0005-0000-0000-000002000000}"/>
    <cellStyle name="Heading 2 2" xfId="5" xr:uid="{00000000-0005-0000-0000-000003000000}"/>
    <cellStyle name="HeadingTable" xfId="6" xr:uid="{00000000-0005-0000-0000-000004000000}"/>
    <cellStyle name="Komma" xfId="1" builtinId="3"/>
    <cellStyle name="Link" xfId="15" builtinId="8"/>
    <cellStyle name="Normal 2" xfId="7" xr:uid="{00000000-0005-0000-0000-000006000000}"/>
    <cellStyle name="Normal 2 2 2" xfId="8" xr:uid="{00000000-0005-0000-0000-000007000000}"/>
    <cellStyle name="Normal 2_CEBS 2009 38 Annex 1 (CP06rev2 FINREP templates)" xfId="13" xr:uid="{00000000-0005-0000-0000-000008000000}"/>
    <cellStyle name="Normal 4" xfId="11" xr:uid="{00000000-0005-0000-0000-000009000000}"/>
    <cellStyle name="Normal_20 OPR" xfId="10" xr:uid="{00000000-0005-0000-0000-00000A000000}"/>
    <cellStyle name="optionalExposure" xfId="9" xr:uid="{00000000-0005-0000-0000-00000B000000}"/>
    <cellStyle name="Prozent" xfId="14" builtinId="5"/>
    <cellStyle name="Standard" xfId="0" builtinId="0"/>
    <cellStyle name="Standard 2" xfId="16" xr:uid="{DC4277DF-4AA7-45CF-A551-DBD38749B4A6}"/>
    <cellStyle name="Standard 3" xfId="12" xr:uid="{00000000-0005-0000-0000-00000E000000}"/>
  </cellStyles>
  <dxfs count="5">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7.xml.rels><?xml version="1.0" encoding="UTF-8" standalone="yes"?>
<Relationships xmlns="http://schemas.openxmlformats.org/package/2006/relationships"><Relationship Id="rId1" Type="http://schemas.openxmlformats.org/officeDocument/2006/relationships/image" Target="../media/image1.png"/></Relationships>
</file>

<file path=xl/drawings/_rels/drawing28.xml.rels><?xml version="1.0" encoding="UTF-8" standalone="yes"?>
<Relationships xmlns="http://schemas.openxmlformats.org/package/2006/relationships"><Relationship Id="rId1" Type="http://schemas.openxmlformats.org/officeDocument/2006/relationships/image" Target="../media/image1.png"/></Relationships>
</file>

<file path=xl/drawings/_rels/drawing29.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3.emf"/><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5.pn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3</xdr:col>
      <xdr:colOff>6143625</xdr:colOff>
      <xdr:row>0</xdr:row>
      <xdr:rowOff>95250</xdr:rowOff>
    </xdr:from>
    <xdr:to>
      <xdr:col>3</xdr:col>
      <xdr:colOff>9090151</xdr:colOff>
      <xdr:row>3</xdr:row>
      <xdr:rowOff>140639</xdr:rowOff>
    </xdr:to>
    <xdr:pic>
      <xdr:nvPicPr>
        <xdr:cNvPr id="2" name="Grafik 1">
          <a:extLst>
            <a:ext uri="{FF2B5EF4-FFF2-40B4-BE49-F238E27FC236}">
              <a16:creationId xmlns:a16="http://schemas.microsoft.com/office/drawing/2014/main" id="{5758117D-A29E-4629-AA94-1A1A889CC02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115800" y="95250"/>
          <a:ext cx="2946526" cy="53116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11</xdr:col>
      <xdr:colOff>714375</xdr:colOff>
      <xdr:row>0</xdr:row>
      <xdr:rowOff>133350</xdr:rowOff>
    </xdr:from>
    <xdr:to>
      <xdr:col>19</xdr:col>
      <xdr:colOff>1308226</xdr:colOff>
      <xdr:row>4</xdr:row>
      <xdr:rowOff>16814</xdr:rowOff>
    </xdr:to>
    <xdr:pic>
      <xdr:nvPicPr>
        <xdr:cNvPr id="2" name="Grafik 1">
          <a:extLst>
            <a:ext uri="{FF2B5EF4-FFF2-40B4-BE49-F238E27FC236}">
              <a16:creationId xmlns:a16="http://schemas.microsoft.com/office/drawing/2014/main" id="{8A3A6476-521B-458F-9B8D-CDF310B53A9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029450" y="133350"/>
          <a:ext cx="2946526" cy="531164"/>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6</xdr:col>
      <xdr:colOff>285750</xdr:colOff>
      <xdr:row>0</xdr:row>
      <xdr:rowOff>104775</xdr:rowOff>
    </xdr:from>
    <xdr:to>
      <xdr:col>7</xdr:col>
      <xdr:colOff>1822576</xdr:colOff>
      <xdr:row>3</xdr:row>
      <xdr:rowOff>45389</xdr:rowOff>
    </xdr:to>
    <xdr:pic>
      <xdr:nvPicPr>
        <xdr:cNvPr id="2" name="Grafik 1">
          <a:extLst>
            <a:ext uri="{FF2B5EF4-FFF2-40B4-BE49-F238E27FC236}">
              <a16:creationId xmlns:a16="http://schemas.microsoft.com/office/drawing/2014/main" id="{73457826-4FF0-42C6-8F11-255F21CF9CE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420225" y="104775"/>
          <a:ext cx="2946526" cy="531164"/>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2</xdr:col>
      <xdr:colOff>11325225</xdr:colOff>
      <xdr:row>0</xdr:row>
      <xdr:rowOff>104775</xdr:rowOff>
    </xdr:from>
    <xdr:to>
      <xdr:col>2</xdr:col>
      <xdr:colOff>14271751</xdr:colOff>
      <xdr:row>3</xdr:row>
      <xdr:rowOff>150164</xdr:rowOff>
    </xdr:to>
    <xdr:pic>
      <xdr:nvPicPr>
        <xdr:cNvPr id="2" name="Grafik 1">
          <a:extLst>
            <a:ext uri="{FF2B5EF4-FFF2-40B4-BE49-F238E27FC236}">
              <a16:creationId xmlns:a16="http://schemas.microsoft.com/office/drawing/2014/main" id="{E5EB4EBF-1CDC-492D-903B-F368846CB6A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115800" y="104775"/>
          <a:ext cx="2946526" cy="531164"/>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7</xdr:col>
      <xdr:colOff>304800</xdr:colOff>
      <xdr:row>0</xdr:row>
      <xdr:rowOff>123825</xdr:rowOff>
    </xdr:from>
    <xdr:to>
      <xdr:col>8</xdr:col>
      <xdr:colOff>1593976</xdr:colOff>
      <xdr:row>3</xdr:row>
      <xdr:rowOff>35864</xdr:rowOff>
    </xdr:to>
    <xdr:pic>
      <xdr:nvPicPr>
        <xdr:cNvPr id="2" name="Grafik 1">
          <a:extLst>
            <a:ext uri="{FF2B5EF4-FFF2-40B4-BE49-F238E27FC236}">
              <a16:creationId xmlns:a16="http://schemas.microsoft.com/office/drawing/2014/main" id="{CEE9018D-6037-4D57-970B-DDB8DE1E3D4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153775" y="123825"/>
          <a:ext cx="2946526" cy="531164"/>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4</xdr:col>
      <xdr:colOff>1133475</xdr:colOff>
      <xdr:row>0</xdr:row>
      <xdr:rowOff>114300</xdr:rowOff>
    </xdr:from>
    <xdr:to>
      <xdr:col>5</xdr:col>
      <xdr:colOff>1974976</xdr:colOff>
      <xdr:row>3</xdr:row>
      <xdr:rowOff>159689</xdr:rowOff>
    </xdr:to>
    <xdr:pic>
      <xdr:nvPicPr>
        <xdr:cNvPr id="2" name="Grafik 1">
          <a:extLst>
            <a:ext uri="{FF2B5EF4-FFF2-40B4-BE49-F238E27FC236}">
              <a16:creationId xmlns:a16="http://schemas.microsoft.com/office/drawing/2014/main" id="{39375247-10ED-45FD-943A-34698F8486E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24575" y="114300"/>
          <a:ext cx="2946526" cy="531164"/>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15</xdr:col>
      <xdr:colOff>1685925</xdr:colOff>
      <xdr:row>1</xdr:row>
      <xdr:rowOff>9525</xdr:rowOff>
    </xdr:from>
    <xdr:to>
      <xdr:col>16</xdr:col>
      <xdr:colOff>2260726</xdr:colOff>
      <xdr:row>4</xdr:row>
      <xdr:rowOff>54914</xdr:rowOff>
    </xdr:to>
    <xdr:pic>
      <xdr:nvPicPr>
        <xdr:cNvPr id="2" name="Grafik 1">
          <a:extLst>
            <a:ext uri="{FF2B5EF4-FFF2-40B4-BE49-F238E27FC236}">
              <a16:creationId xmlns:a16="http://schemas.microsoft.com/office/drawing/2014/main" id="{0911C558-90AB-4ABF-9513-239C94D578C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163925" y="171450"/>
          <a:ext cx="2946526" cy="531164"/>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12</xdr:col>
      <xdr:colOff>85725</xdr:colOff>
      <xdr:row>0</xdr:row>
      <xdr:rowOff>152400</xdr:rowOff>
    </xdr:from>
    <xdr:to>
      <xdr:col>14</xdr:col>
      <xdr:colOff>955801</xdr:colOff>
      <xdr:row>4</xdr:row>
      <xdr:rowOff>35864</xdr:rowOff>
    </xdr:to>
    <xdr:pic>
      <xdr:nvPicPr>
        <xdr:cNvPr id="2" name="Grafik 1">
          <a:extLst>
            <a:ext uri="{FF2B5EF4-FFF2-40B4-BE49-F238E27FC236}">
              <a16:creationId xmlns:a16="http://schemas.microsoft.com/office/drawing/2014/main" id="{D72C13E4-5C80-4E4B-8ABD-D3C0E51CB8C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420600" y="152400"/>
          <a:ext cx="2946526" cy="531164"/>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6</xdr:col>
      <xdr:colOff>171450</xdr:colOff>
      <xdr:row>0</xdr:row>
      <xdr:rowOff>76200</xdr:rowOff>
    </xdr:from>
    <xdr:to>
      <xdr:col>7</xdr:col>
      <xdr:colOff>1555876</xdr:colOff>
      <xdr:row>3</xdr:row>
      <xdr:rowOff>121589</xdr:rowOff>
    </xdr:to>
    <xdr:pic>
      <xdr:nvPicPr>
        <xdr:cNvPr id="2" name="Grafik 1">
          <a:extLst>
            <a:ext uri="{FF2B5EF4-FFF2-40B4-BE49-F238E27FC236}">
              <a16:creationId xmlns:a16="http://schemas.microsoft.com/office/drawing/2014/main" id="{15FCD44A-ACDE-4DA1-B2C7-A427EDCFBAB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315450" y="76200"/>
          <a:ext cx="2946526" cy="531164"/>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6</xdr:col>
      <xdr:colOff>1952625</xdr:colOff>
      <xdr:row>0</xdr:row>
      <xdr:rowOff>133350</xdr:rowOff>
    </xdr:from>
    <xdr:to>
      <xdr:col>8</xdr:col>
      <xdr:colOff>974851</xdr:colOff>
      <xdr:row>3</xdr:row>
      <xdr:rowOff>178739</xdr:rowOff>
    </xdr:to>
    <xdr:pic>
      <xdr:nvPicPr>
        <xdr:cNvPr id="2" name="Grafik 1">
          <a:extLst>
            <a:ext uri="{FF2B5EF4-FFF2-40B4-BE49-F238E27FC236}">
              <a16:creationId xmlns:a16="http://schemas.microsoft.com/office/drawing/2014/main" id="{8EAFF6D7-F28B-4FD4-8EA9-0753A522E77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839450" y="133350"/>
          <a:ext cx="2946526" cy="531164"/>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2</xdr:col>
      <xdr:colOff>9915525</xdr:colOff>
      <xdr:row>0</xdr:row>
      <xdr:rowOff>66675</xdr:rowOff>
    </xdr:from>
    <xdr:to>
      <xdr:col>2</xdr:col>
      <xdr:colOff>12862051</xdr:colOff>
      <xdr:row>3</xdr:row>
      <xdr:rowOff>112064</xdr:rowOff>
    </xdr:to>
    <xdr:pic>
      <xdr:nvPicPr>
        <xdr:cNvPr id="2" name="Grafik 1">
          <a:extLst>
            <a:ext uri="{FF2B5EF4-FFF2-40B4-BE49-F238E27FC236}">
              <a16:creationId xmlns:a16="http://schemas.microsoft.com/office/drawing/2014/main" id="{2495F9F5-CC22-45A4-8276-5A85D05EF9C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125200" y="66675"/>
          <a:ext cx="2946526" cy="5311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723900</xdr:colOff>
      <xdr:row>0</xdr:row>
      <xdr:rowOff>114300</xdr:rowOff>
    </xdr:from>
    <xdr:to>
      <xdr:col>10</xdr:col>
      <xdr:colOff>2146426</xdr:colOff>
      <xdr:row>3</xdr:row>
      <xdr:rowOff>159689</xdr:rowOff>
    </xdr:to>
    <xdr:pic>
      <xdr:nvPicPr>
        <xdr:cNvPr id="2" name="Grafik 1">
          <a:extLst>
            <a:ext uri="{FF2B5EF4-FFF2-40B4-BE49-F238E27FC236}">
              <a16:creationId xmlns:a16="http://schemas.microsoft.com/office/drawing/2014/main" id="{2EB340D8-F14C-48F1-AF76-FA7AFA1CA47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19900" y="114300"/>
          <a:ext cx="2946526" cy="531164"/>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2</xdr:col>
      <xdr:colOff>6067425</xdr:colOff>
      <xdr:row>0</xdr:row>
      <xdr:rowOff>123825</xdr:rowOff>
    </xdr:from>
    <xdr:to>
      <xdr:col>2</xdr:col>
      <xdr:colOff>9013951</xdr:colOff>
      <xdr:row>2</xdr:row>
      <xdr:rowOff>226364</xdr:rowOff>
    </xdr:to>
    <xdr:pic>
      <xdr:nvPicPr>
        <xdr:cNvPr id="2" name="Grafik 1">
          <a:extLst>
            <a:ext uri="{FF2B5EF4-FFF2-40B4-BE49-F238E27FC236}">
              <a16:creationId xmlns:a16="http://schemas.microsoft.com/office/drawing/2014/main" id="{B7E9A3CC-E0DD-4C60-A22A-FB06F5DD467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10375" y="123825"/>
          <a:ext cx="2946526" cy="531164"/>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2</xdr:col>
      <xdr:colOff>9772650</xdr:colOff>
      <xdr:row>6</xdr:row>
      <xdr:rowOff>76200</xdr:rowOff>
    </xdr:from>
    <xdr:to>
      <xdr:col>2</xdr:col>
      <xdr:colOff>12719176</xdr:colOff>
      <xdr:row>9</xdr:row>
      <xdr:rowOff>93014</xdr:rowOff>
    </xdr:to>
    <xdr:pic>
      <xdr:nvPicPr>
        <xdr:cNvPr id="2" name="Grafik 1">
          <a:extLst>
            <a:ext uri="{FF2B5EF4-FFF2-40B4-BE49-F238E27FC236}">
              <a16:creationId xmlns:a16="http://schemas.microsoft.com/office/drawing/2014/main" id="{B39593FE-1E1D-42CA-ACF7-7A6CE466EAB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77625" y="76200"/>
          <a:ext cx="2946526" cy="531164"/>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14</xdr:col>
      <xdr:colOff>371475</xdr:colOff>
      <xdr:row>1</xdr:row>
      <xdr:rowOff>0</xdr:rowOff>
    </xdr:from>
    <xdr:to>
      <xdr:col>18</xdr:col>
      <xdr:colOff>879601</xdr:colOff>
      <xdr:row>4</xdr:row>
      <xdr:rowOff>45389</xdr:rowOff>
    </xdr:to>
    <xdr:pic>
      <xdr:nvPicPr>
        <xdr:cNvPr id="2" name="Grafik 1">
          <a:extLst>
            <a:ext uri="{FF2B5EF4-FFF2-40B4-BE49-F238E27FC236}">
              <a16:creationId xmlns:a16="http://schemas.microsoft.com/office/drawing/2014/main" id="{7A85614A-85E2-43CB-B11C-7CED2ABE3D7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677275" y="161925"/>
          <a:ext cx="2946526" cy="531164"/>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8</xdr:col>
      <xdr:colOff>57150</xdr:colOff>
      <xdr:row>0</xdr:row>
      <xdr:rowOff>85725</xdr:rowOff>
    </xdr:from>
    <xdr:to>
      <xdr:col>9</xdr:col>
      <xdr:colOff>41401</xdr:colOff>
      <xdr:row>3</xdr:row>
      <xdr:rowOff>131114</xdr:rowOff>
    </xdr:to>
    <xdr:pic>
      <xdr:nvPicPr>
        <xdr:cNvPr id="2" name="Grafik 1">
          <a:extLst>
            <a:ext uri="{FF2B5EF4-FFF2-40B4-BE49-F238E27FC236}">
              <a16:creationId xmlns:a16="http://schemas.microsoft.com/office/drawing/2014/main" id="{E2DF9D23-4E0E-4157-90A3-3755647BABB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334750" y="85725"/>
          <a:ext cx="2946526" cy="531164"/>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6</xdr:col>
      <xdr:colOff>76200</xdr:colOff>
      <xdr:row>1</xdr:row>
      <xdr:rowOff>0</xdr:rowOff>
    </xdr:from>
    <xdr:to>
      <xdr:col>7</xdr:col>
      <xdr:colOff>1622551</xdr:colOff>
      <xdr:row>4</xdr:row>
      <xdr:rowOff>45389</xdr:rowOff>
    </xdr:to>
    <xdr:pic>
      <xdr:nvPicPr>
        <xdr:cNvPr id="2" name="Grafik 1">
          <a:extLst>
            <a:ext uri="{FF2B5EF4-FFF2-40B4-BE49-F238E27FC236}">
              <a16:creationId xmlns:a16="http://schemas.microsoft.com/office/drawing/2014/main" id="{3E4DD148-216D-4A2D-A5C7-6B156034E9B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858625" y="161925"/>
          <a:ext cx="2946526" cy="531164"/>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8</xdr:col>
      <xdr:colOff>1190625</xdr:colOff>
      <xdr:row>1</xdr:row>
      <xdr:rowOff>0</xdr:rowOff>
    </xdr:from>
    <xdr:to>
      <xdr:col>10</xdr:col>
      <xdr:colOff>1470151</xdr:colOff>
      <xdr:row>4</xdr:row>
      <xdr:rowOff>7289</xdr:rowOff>
    </xdr:to>
    <xdr:pic>
      <xdr:nvPicPr>
        <xdr:cNvPr id="2" name="Grafik 1">
          <a:extLst>
            <a:ext uri="{FF2B5EF4-FFF2-40B4-BE49-F238E27FC236}">
              <a16:creationId xmlns:a16="http://schemas.microsoft.com/office/drawing/2014/main" id="{64AA54A4-095C-4018-9A10-6F1F4A2D018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763250" y="161925"/>
          <a:ext cx="2946526" cy="531164"/>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3</xdr:col>
      <xdr:colOff>238125</xdr:colOff>
      <xdr:row>0</xdr:row>
      <xdr:rowOff>133350</xdr:rowOff>
    </xdr:from>
    <xdr:to>
      <xdr:col>3</xdr:col>
      <xdr:colOff>3184651</xdr:colOff>
      <xdr:row>4</xdr:row>
      <xdr:rowOff>16814</xdr:rowOff>
    </xdr:to>
    <xdr:pic>
      <xdr:nvPicPr>
        <xdr:cNvPr id="2" name="Grafik 1">
          <a:extLst>
            <a:ext uri="{FF2B5EF4-FFF2-40B4-BE49-F238E27FC236}">
              <a16:creationId xmlns:a16="http://schemas.microsoft.com/office/drawing/2014/main" id="{34DE6B21-7EE2-4D04-942A-5588A1F74E5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19550" y="133350"/>
          <a:ext cx="2946526" cy="531164"/>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9</xdr:col>
      <xdr:colOff>885825</xdr:colOff>
      <xdr:row>0</xdr:row>
      <xdr:rowOff>95250</xdr:rowOff>
    </xdr:from>
    <xdr:to>
      <xdr:col>12</xdr:col>
      <xdr:colOff>803401</xdr:colOff>
      <xdr:row>3</xdr:row>
      <xdr:rowOff>140639</xdr:rowOff>
    </xdr:to>
    <xdr:pic>
      <xdr:nvPicPr>
        <xdr:cNvPr id="2" name="Grafik 1">
          <a:extLst>
            <a:ext uri="{FF2B5EF4-FFF2-40B4-BE49-F238E27FC236}">
              <a16:creationId xmlns:a16="http://schemas.microsoft.com/office/drawing/2014/main" id="{28597260-885F-4805-ACEF-15524B9D43C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144500" y="95250"/>
          <a:ext cx="2946526" cy="531164"/>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1</xdr:col>
      <xdr:colOff>3762375</xdr:colOff>
      <xdr:row>0</xdr:row>
      <xdr:rowOff>142875</xdr:rowOff>
    </xdr:from>
    <xdr:to>
      <xdr:col>1</xdr:col>
      <xdr:colOff>6708901</xdr:colOff>
      <xdr:row>4</xdr:row>
      <xdr:rowOff>26339</xdr:rowOff>
    </xdr:to>
    <xdr:pic>
      <xdr:nvPicPr>
        <xdr:cNvPr id="2" name="Grafik 1">
          <a:extLst>
            <a:ext uri="{FF2B5EF4-FFF2-40B4-BE49-F238E27FC236}">
              <a16:creationId xmlns:a16="http://schemas.microsoft.com/office/drawing/2014/main" id="{E5EB05FA-AC61-412C-90A3-A2EC3F7F20E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43375" y="142875"/>
          <a:ext cx="2946526" cy="531164"/>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1</xdr:col>
      <xdr:colOff>4095750</xdr:colOff>
      <xdr:row>0</xdr:row>
      <xdr:rowOff>123825</xdr:rowOff>
    </xdr:from>
    <xdr:to>
      <xdr:col>1</xdr:col>
      <xdr:colOff>7042276</xdr:colOff>
      <xdr:row>4</xdr:row>
      <xdr:rowOff>7289</xdr:rowOff>
    </xdr:to>
    <xdr:pic>
      <xdr:nvPicPr>
        <xdr:cNvPr id="2" name="Grafik 1">
          <a:extLst>
            <a:ext uri="{FF2B5EF4-FFF2-40B4-BE49-F238E27FC236}">
              <a16:creationId xmlns:a16="http://schemas.microsoft.com/office/drawing/2014/main" id="{4BE92B95-BE14-47A6-B675-3C261D666B0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76750" y="123825"/>
          <a:ext cx="2946526" cy="53116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5972175</xdr:colOff>
      <xdr:row>0</xdr:row>
      <xdr:rowOff>95250</xdr:rowOff>
    </xdr:from>
    <xdr:to>
      <xdr:col>5</xdr:col>
      <xdr:colOff>3301</xdr:colOff>
      <xdr:row>3</xdr:row>
      <xdr:rowOff>54914</xdr:rowOff>
    </xdr:to>
    <xdr:pic>
      <xdr:nvPicPr>
        <xdr:cNvPr id="2" name="Grafik 1">
          <a:extLst>
            <a:ext uri="{FF2B5EF4-FFF2-40B4-BE49-F238E27FC236}">
              <a16:creationId xmlns:a16="http://schemas.microsoft.com/office/drawing/2014/main" id="{DA0D4C54-49EE-4C9B-B308-B134BDACBAF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915150" y="95250"/>
          <a:ext cx="2946526" cy="53116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485775</xdr:colOff>
      <xdr:row>0</xdr:row>
      <xdr:rowOff>95250</xdr:rowOff>
    </xdr:from>
    <xdr:to>
      <xdr:col>5</xdr:col>
      <xdr:colOff>1051051</xdr:colOff>
      <xdr:row>3</xdr:row>
      <xdr:rowOff>140639</xdr:rowOff>
    </xdr:to>
    <xdr:pic>
      <xdr:nvPicPr>
        <xdr:cNvPr id="2" name="Grafik 1">
          <a:extLst>
            <a:ext uri="{FF2B5EF4-FFF2-40B4-BE49-F238E27FC236}">
              <a16:creationId xmlns:a16="http://schemas.microsoft.com/office/drawing/2014/main" id="{CB802E6B-E3C7-4370-87FC-396DCCF4AFB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676900" y="95250"/>
          <a:ext cx="2946526" cy="53116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85725</xdr:colOff>
      <xdr:row>8</xdr:row>
      <xdr:rowOff>219075</xdr:rowOff>
    </xdr:from>
    <xdr:to>
      <xdr:col>2</xdr:col>
      <xdr:colOff>6261508</xdr:colOff>
      <xdr:row>8</xdr:row>
      <xdr:rowOff>1944393</xdr:rowOff>
    </xdr:to>
    <xdr:pic>
      <xdr:nvPicPr>
        <xdr:cNvPr id="3" name="Grafik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a:stretch>
          <a:fillRect/>
        </a:stretch>
      </xdr:blipFill>
      <xdr:spPr>
        <a:xfrm>
          <a:off x="2647950" y="6362700"/>
          <a:ext cx="6175783" cy="1725318"/>
        </a:xfrm>
        <a:prstGeom prst="rect">
          <a:avLst/>
        </a:prstGeom>
      </xdr:spPr>
    </xdr:pic>
    <xdr:clientData/>
  </xdr:twoCellAnchor>
  <xdr:twoCellAnchor editAs="oneCell">
    <xdr:from>
      <xdr:col>2</xdr:col>
      <xdr:colOff>76200</xdr:colOff>
      <xdr:row>21</xdr:row>
      <xdr:rowOff>2324100</xdr:rowOff>
    </xdr:from>
    <xdr:to>
      <xdr:col>2</xdr:col>
      <xdr:colOff>6467475</xdr:colOff>
      <xdr:row>21</xdr:row>
      <xdr:rowOff>4619625</xdr:rowOff>
    </xdr:to>
    <xdr:pic>
      <xdr:nvPicPr>
        <xdr:cNvPr id="4" name="Grafik 3">
          <a:extLst>
            <a:ext uri="{FF2B5EF4-FFF2-40B4-BE49-F238E27FC236}">
              <a16:creationId xmlns:a16="http://schemas.microsoft.com/office/drawing/2014/main" id="{00000000-0008-0000-0300-000004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38425" y="34566225"/>
          <a:ext cx="6391275" cy="2295525"/>
        </a:xfrm>
        <a:prstGeom prst="rect">
          <a:avLst/>
        </a:prstGeom>
        <a:noFill/>
        <a:ln>
          <a:noFill/>
        </a:ln>
      </xdr:spPr>
    </xdr:pic>
    <xdr:clientData/>
  </xdr:twoCellAnchor>
  <xdr:twoCellAnchor editAs="oneCell">
    <xdr:from>
      <xdr:col>2</xdr:col>
      <xdr:colOff>7781925</xdr:colOff>
      <xdr:row>0</xdr:row>
      <xdr:rowOff>133350</xdr:rowOff>
    </xdr:from>
    <xdr:to>
      <xdr:col>2</xdr:col>
      <xdr:colOff>10728451</xdr:colOff>
      <xdr:row>4</xdr:row>
      <xdr:rowOff>16814</xdr:rowOff>
    </xdr:to>
    <xdr:pic>
      <xdr:nvPicPr>
        <xdr:cNvPr id="5" name="Grafik 4">
          <a:extLst>
            <a:ext uri="{FF2B5EF4-FFF2-40B4-BE49-F238E27FC236}">
              <a16:creationId xmlns:a16="http://schemas.microsoft.com/office/drawing/2014/main" id="{EBAE1481-B245-4B66-958D-9999FE5AEA3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8543925" y="133350"/>
          <a:ext cx="2946526" cy="53116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8086725</xdr:colOff>
      <xdr:row>0</xdr:row>
      <xdr:rowOff>95250</xdr:rowOff>
    </xdr:from>
    <xdr:to>
      <xdr:col>2</xdr:col>
      <xdr:colOff>11033251</xdr:colOff>
      <xdr:row>3</xdr:row>
      <xdr:rowOff>140639</xdr:rowOff>
    </xdr:to>
    <xdr:pic>
      <xdr:nvPicPr>
        <xdr:cNvPr id="2" name="Grafik 1">
          <a:extLst>
            <a:ext uri="{FF2B5EF4-FFF2-40B4-BE49-F238E27FC236}">
              <a16:creationId xmlns:a16="http://schemas.microsoft.com/office/drawing/2014/main" id="{915721C6-56C9-4C1E-849A-B429B86CC3A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963025" y="95250"/>
          <a:ext cx="2946526" cy="53116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4</xdr:col>
      <xdr:colOff>825500</xdr:colOff>
      <xdr:row>0</xdr:row>
      <xdr:rowOff>84666</xdr:rowOff>
    </xdr:from>
    <xdr:to>
      <xdr:col>4</xdr:col>
      <xdr:colOff>3772026</xdr:colOff>
      <xdr:row>3</xdr:row>
      <xdr:rowOff>139580</xdr:rowOff>
    </xdr:to>
    <xdr:pic>
      <xdr:nvPicPr>
        <xdr:cNvPr id="2" name="Grafik 1">
          <a:extLst>
            <a:ext uri="{FF2B5EF4-FFF2-40B4-BE49-F238E27FC236}">
              <a16:creationId xmlns:a16="http://schemas.microsoft.com/office/drawing/2014/main" id="{C64D8471-1BAA-44D1-A741-8FBD1EDF71B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424333" y="84666"/>
          <a:ext cx="2946526" cy="531164"/>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866775</xdr:colOff>
      <xdr:row>0</xdr:row>
      <xdr:rowOff>142875</xdr:rowOff>
    </xdr:from>
    <xdr:to>
      <xdr:col>5</xdr:col>
      <xdr:colOff>1336801</xdr:colOff>
      <xdr:row>3</xdr:row>
      <xdr:rowOff>188264</xdr:rowOff>
    </xdr:to>
    <xdr:pic>
      <xdr:nvPicPr>
        <xdr:cNvPr id="2" name="Grafik 1">
          <a:extLst>
            <a:ext uri="{FF2B5EF4-FFF2-40B4-BE49-F238E27FC236}">
              <a16:creationId xmlns:a16="http://schemas.microsoft.com/office/drawing/2014/main" id="{2FD2F609-3D07-4F90-8C36-E38F489108A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248650" y="142875"/>
          <a:ext cx="2946526" cy="531164"/>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3</xdr:col>
      <xdr:colOff>28575</xdr:colOff>
      <xdr:row>17</xdr:row>
      <xdr:rowOff>66675</xdr:rowOff>
    </xdr:from>
    <xdr:to>
      <xdr:col>3</xdr:col>
      <xdr:colOff>7886700</xdr:colOff>
      <xdr:row>17</xdr:row>
      <xdr:rowOff>3171825</xdr:rowOff>
    </xdr:to>
    <xdr:pic>
      <xdr:nvPicPr>
        <xdr:cNvPr id="3" name="Grafik 2">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1"/>
        <a:stretch>
          <a:fillRect/>
        </a:stretch>
      </xdr:blipFill>
      <xdr:spPr>
        <a:xfrm>
          <a:off x="6781800" y="15468600"/>
          <a:ext cx="7858125" cy="3105150"/>
        </a:xfrm>
        <a:prstGeom prst="rect">
          <a:avLst/>
        </a:prstGeom>
      </xdr:spPr>
    </xdr:pic>
    <xdr:clientData/>
  </xdr:twoCellAnchor>
  <xdr:twoCellAnchor editAs="oneCell">
    <xdr:from>
      <xdr:col>3</xdr:col>
      <xdr:colOff>38100</xdr:colOff>
      <xdr:row>19</xdr:row>
      <xdr:rowOff>152400</xdr:rowOff>
    </xdr:from>
    <xdr:to>
      <xdr:col>3</xdr:col>
      <xdr:colOff>3726500</xdr:colOff>
      <xdr:row>19</xdr:row>
      <xdr:rowOff>1447800</xdr:rowOff>
    </xdr:to>
    <xdr:pic>
      <xdr:nvPicPr>
        <xdr:cNvPr id="4" name="Grafik 3">
          <a:extLst>
            <a:ext uri="{FF2B5EF4-FFF2-40B4-BE49-F238E27FC236}">
              <a16:creationId xmlns:a16="http://schemas.microsoft.com/office/drawing/2014/main" id="{00000000-0008-0000-0800-000004000000}"/>
            </a:ext>
          </a:extLst>
        </xdr:cNvPr>
        <xdr:cNvPicPr>
          <a:picLocks noChangeAspect="1"/>
        </xdr:cNvPicPr>
      </xdr:nvPicPr>
      <xdr:blipFill>
        <a:blip xmlns:r="http://schemas.openxmlformats.org/officeDocument/2006/relationships" r:embed="rId2"/>
        <a:stretch>
          <a:fillRect/>
        </a:stretch>
      </xdr:blipFill>
      <xdr:spPr>
        <a:xfrm>
          <a:off x="6791325" y="19611975"/>
          <a:ext cx="3688400" cy="1295400"/>
        </a:xfrm>
        <a:prstGeom prst="rect">
          <a:avLst/>
        </a:prstGeom>
      </xdr:spPr>
    </xdr:pic>
    <xdr:clientData/>
  </xdr:twoCellAnchor>
  <xdr:twoCellAnchor editAs="oneCell">
    <xdr:from>
      <xdr:col>3</xdr:col>
      <xdr:colOff>4905375</xdr:colOff>
      <xdr:row>0</xdr:row>
      <xdr:rowOff>76200</xdr:rowOff>
    </xdr:from>
    <xdr:to>
      <xdr:col>3</xdr:col>
      <xdr:colOff>7851901</xdr:colOff>
      <xdr:row>3</xdr:row>
      <xdr:rowOff>121589</xdr:rowOff>
    </xdr:to>
    <xdr:pic>
      <xdr:nvPicPr>
        <xdr:cNvPr id="5" name="Grafik 4">
          <a:extLst>
            <a:ext uri="{FF2B5EF4-FFF2-40B4-BE49-F238E27FC236}">
              <a16:creationId xmlns:a16="http://schemas.microsoft.com/office/drawing/2014/main" id="{E6125EA7-DE52-4DBF-875B-BF6593377655}"/>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1601450" y="76200"/>
          <a:ext cx="2946526" cy="53116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452_453_CRx_EN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3"/>
      <sheetName val="CR4"/>
      <sheetName val="CR6"/>
      <sheetName val="CR6-A"/>
      <sheetName val="CR7"/>
      <sheetName val="CR7-A"/>
      <sheetName val="CR9"/>
      <sheetName val="CR7-A_DATA"/>
    </sheetNames>
    <sheetDataSet>
      <sheetData sheetId="0"/>
      <sheetData sheetId="1"/>
      <sheetData sheetId="2">
        <row r="105">
          <cell r="H105">
            <v>2.9999999999999997E-4</v>
          </cell>
        </row>
        <row r="106">
          <cell r="H106">
            <v>0</v>
          </cell>
        </row>
        <row r="107">
          <cell r="H107">
            <v>0</v>
          </cell>
        </row>
        <row r="108">
          <cell r="H108">
            <v>3.8999999999999998E-3</v>
          </cell>
        </row>
        <row r="109">
          <cell r="H109">
            <v>0</v>
          </cell>
        </row>
        <row r="110">
          <cell r="H110">
            <v>1.4200000000000001E-2</v>
          </cell>
        </row>
        <row r="111">
          <cell r="H111">
            <v>8.6999999999999994E-3</v>
          </cell>
        </row>
        <row r="112">
          <cell r="H112">
            <v>0.02</v>
          </cell>
        </row>
        <row r="113">
          <cell r="H113">
            <v>4.8000000000000001E-2</v>
          </cell>
        </row>
        <row r="114">
          <cell r="H114">
            <v>3.4000000000000002E-2</v>
          </cell>
        </row>
        <row r="115">
          <cell r="H115">
            <v>7.1300000000000002E-2</v>
          </cell>
        </row>
        <row r="116">
          <cell r="H116">
            <v>0.1242</v>
          </cell>
        </row>
        <row r="117">
          <cell r="H117">
            <v>0.11799999999999999</v>
          </cell>
        </row>
        <row r="118">
          <cell r="H118">
            <v>0.22770000000000001</v>
          </cell>
        </row>
        <row r="119">
          <cell r="H119">
            <v>0</v>
          </cell>
        </row>
        <row r="120">
          <cell r="H120">
            <v>1</v>
          </cell>
        </row>
      </sheetData>
      <sheetData sheetId="3"/>
      <sheetData sheetId="4"/>
      <sheetData sheetId="5"/>
      <sheetData sheetId="6"/>
      <sheetData sheetId="7"/>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EE76E1-1405-42EC-AB29-AEE5E3B30E92}">
  <sheetPr>
    <tabColor theme="3" tint="0.39997558519241921"/>
  </sheetPr>
  <dimension ref="A1:D41"/>
  <sheetViews>
    <sheetView tabSelected="1" topLeftCell="A4" zoomScaleNormal="100" workbookViewId="0">
      <selection activeCell="B27" sqref="B27:B32"/>
    </sheetView>
  </sheetViews>
  <sheetFormatPr baseColWidth="10" defaultRowHeight="12.75" x14ac:dyDescent="0.2"/>
  <cols>
    <col min="1" max="1" width="7.7109375" style="179" bestFit="1" customWidth="1"/>
    <col min="2" max="2" width="67.5703125" style="179" bestFit="1" customWidth="1"/>
    <col min="3" max="3" width="14.28515625" style="179" bestFit="1" customWidth="1"/>
    <col min="4" max="4" width="136.7109375" style="179" bestFit="1" customWidth="1"/>
    <col min="5" max="16384" width="11.42578125" style="179"/>
  </cols>
  <sheetData>
    <row r="1" spans="1:4" x14ac:dyDescent="0.2">
      <c r="A1" s="184" t="s">
        <v>677</v>
      </c>
    </row>
    <row r="2" spans="1:4" x14ac:dyDescent="0.2">
      <c r="A2" s="184" t="s">
        <v>678</v>
      </c>
    </row>
    <row r="3" spans="1:4" x14ac:dyDescent="0.2">
      <c r="A3" s="184"/>
    </row>
    <row r="7" spans="1:4" x14ac:dyDescent="0.2">
      <c r="A7" s="180" t="s">
        <v>676</v>
      </c>
      <c r="B7" s="180" t="s">
        <v>591</v>
      </c>
      <c r="C7" s="180" t="s">
        <v>1</v>
      </c>
      <c r="D7" s="180" t="s">
        <v>592</v>
      </c>
    </row>
    <row r="8" spans="1:4" ht="15" x14ac:dyDescent="0.2">
      <c r="A8" s="345" t="s">
        <v>14</v>
      </c>
      <c r="B8" s="181" t="s">
        <v>586</v>
      </c>
      <c r="C8" s="239" t="s">
        <v>13</v>
      </c>
      <c r="D8" s="183" t="s">
        <v>586</v>
      </c>
    </row>
    <row r="9" spans="1:4" ht="15" x14ac:dyDescent="0.2">
      <c r="A9" s="345"/>
      <c r="B9" s="181" t="s">
        <v>585</v>
      </c>
      <c r="C9" s="239" t="s">
        <v>12</v>
      </c>
      <c r="D9" s="183" t="s">
        <v>585</v>
      </c>
    </row>
    <row r="10" spans="1:4" ht="15" x14ac:dyDescent="0.2">
      <c r="A10" s="343" t="s">
        <v>2</v>
      </c>
      <c r="B10" s="344" t="s">
        <v>580</v>
      </c>
      <c r="C10" s="240" t="s">
        <v>604</v>
      </c>
      <c r="D10" s="241" t="s">
        <v>593</v>
      </c>
    </row>
    <row r="11" spans="1:4" ht="15" x14ac:dyDescent="0.2">
      <c r="A11" s="343"/>
      <c r="B11" s="344"/>
      <c r="C11" s="240" t="s">
        <v>10</v>
      </c>
      <c r="D11" s="241" t="s">
        <v>594</v>
      </c>
    </row>
    <row r="12" spans="1:4" ht="15" x14ac:dyDescent="0.2">
      <c r="A12" s="345" t="s">
        <v>11</v>
      </c>
      <c r="B12" s="346" t="s">
        <v>584</v>
      </c>
      <c r="C12" s="239" t="s">
        <v>605</v>
      </c>
      <c r="D12" s="183" t="s">
        <v>607</v>
      </c>
    </row>
    <row r="13" spans="1:4" ht="15" x14ac:dyDescent="0.2">
      <c r="A13" s="345"/>
      <c r="B13" s="346"/>
      <c r="C13" s="239" t="s">
        <v>606</v>
      </c>
      <c r="D13" s="183" t="s">
        <v>608</v>
      </c>
    </row>
    <row r="14" spans="1:4" ht="15" x14ac:dyDescent="0.2">
      <c r="A14" s="242" t="s">
        <v>3</v>
      </c>
      <c r="B14" s="243" t="s">
        <v>597</v>
      </c>
      <c r="C14" s="240" t="s">
        <v>4</v>
      </c>
      <c r="D14" s="241" t="s">
        <v>596</v>
      </c>
    </row>
    <row r="15" spans="1:4" ht="15" x14ac:dyDescent="0.2">
      <c r="A15" s="182" t="s">
        <v>5</v>
      </c>
      <c r="B15" s="181" t="s">
        <v>581</v>
      </c>
      <c r="C15" s="239" t="s">
        <v>6</v>
      </c>
      <c r="D15" s="183" t="s">
        <v>595</v>
      </c>
    </row>
    <row r="16" spans="1:4" ht="15" x14ac:dyDescent="0.2">
      <c r="A16" s="343" t="s">
        <v>403</v>
      </c>
      <c r="B16" s="344" t="s">
        <v>589</v>
      </c>
      <c r="C16" s="240" t="s">
        <v>405</v>
      </c>
      <c r="D16" s="241" t="s">
        <v>599</v>
      </c>
    </row>
    <row r="17" spans="1:4" ht="15" x14ac:dyDescent="0.2">
      <c r="A17" s="343"/>
      <c r="B17" s="344"/>
      <c r="C17" s="240" t="s">
        <v>404</v>
      </c>
      <c r="D17" s="241" t="s">
        <v>600</v>
      </c>
    </row>
    <row r="18" spans="1:4" ht="15" x14ac:dyDescent="0.2">
      <c r="A18" s="182" t="s">
        <v>406</v>
      </c>
      <c r="B18" s="181" t="s">
        <v>590</v>
      </c>
      <c r="C18" s="239" t="s">
        <v>407</v>
      </c>
      <c r="D18" s="183" t="s">
        <v>598</v>
      </c>
    </row>
    <row r="19" spans="1:4" ht="15" x14ac:dyDescent="0.2">
      <c r="A19" s="343" t="s">
        <v>401</v>
      </c>
      <c r="B19" s="344" t="s">
        <v>588</v>
      </c>
      <c r="C19" s="240" t="s">
        <v>628</v>
      </c>
      <c r="D19" s="241" t="s">
        <v>603</v>
      </c>
    </row>
    <row r="20" spans="1:4" ht="15" x14ac:dyDescent="0.2">
      <c r="A20" s="343"/>
      <c r="B20" s="344"/>
      <c r="C20" s="240" t="s">
        <v>613</v>
      </c>
      <c r="D20" s="241" t="s">
        <v>614</v>
      </c>
    </row>
    <row r="21" spans="1:4" ht="15" x14ac:dyDescent="0.2">
      <c r="A21" s="343"/>
      <c r="B21" s="344"/>
      <c r="C21" s="240" t="s">
        <v>402</v>
      </c>
      <c r="D21" s="320" t="s">
        <v>714</v>
      </c>
    </row>
    <row r="22" spans="1:4" ht="15" x14ac:dyDescent="0.2">
      <c r="A22" s="343"/>
      <c r="B22" s="344"/>
      <c r="C22" s="240" t="s">
        <v>609</v>
      </c>
      <c r="D22" s="241" t="s">
        <v>611</v>
      </c>
    </row>
    <row r="23" spans="1:4" ht="15" x14ac:dyDescent="0.2">
      <c r="A23" s="343"/>
      <c r="B23" s="344"/>
      <c r="C23" s="240" t="s">
        <v>612</v>
      </c>
      <c r="D23" s="241" t="s">
        <v>602</v>
      </c>
    </row>
    <row r="24" spans="1:4" ht="15" x14ac:dyDescent="0.2">
      <c r="A24" s="343"/>
      <c r="B24" s="344"/>
      <c r="C24" s="240" t="s">
        <v>610</v>
      </c>
      <c r="D24" s="241" t="s">
        <v>601</v>
      </c>
    </row>
    <row r="25" spans="1:4" ht="15" x14ac:dyDescent="0.2">
      <c r="A25" s="182" t="s">
        <v>7</v>
      </c>
      <c r="B25" s="181" t="s">
        <v>582</v>
      </c>
      <c r="C25" s="239" t="s">
        <v>8</v>
      </c>
      <c r="D25" s="183" t="s">
        <v>582</v>
      </c>
    </row>
    <row r="26" spans="1:4" ht="15" x14ac:dyDescent="0.2">
      <c r="A26" s="242" t="s">
        <v>9</v>
      </c>
      <c r="B26" s="243" t="s">
        <v>583</v>
      </c>
      <c r="C26" s="240" t="s">
        <v>615</v>
      </c>
      <c r="D26" s="241" t="s">
        <v>583</v>
      </c>
    </row>
    <row r="27" spans="1:4" ht="15" x14ac:dyDescent="0.2">
      <c r="A27" s="345" t="s">
        <v>15</v>
      </c>
      <c r="B27" s="346" t="s">
        <v>587</v>
      </c>
      <c r="C27" s="239" t="s">
        <v>616</v>
      </c>
      <c r="D27" s="183" t="s">
        <v>619</v>
      </c>
    </row>
    <row r="28" spans="1:4" ht="15" x14ac:dyDescent="0.2">
      <c r="A28" s="345"/>
      <c r="B28" s="346"/>
      <c r="C28" s="239" t="s">
        <v>617</v>
      </c>
      <c r="D28" s="183" t="s">
        <v>620</v>
      </c>
    </row>
    <row r="29" spans="1:4" ht="15" x14ac:dyDescent="0.2">
      <c r="A29" s="345"/>
      <c r="B29" s="346"/>
      <c r="C29" s="239" t="s">
        <v>618</v>
      </c>
      <c r="D29" s="183" t="s">
        <v>621</v>
      </c>
    </row>
    <row r="30" spans="1:4" ht="15" x14ac:dyDescent="0.2">
      <c r="A30" s="345"/>
      <c r="B30" s="346"/>
      <c r="C30" s="239" t="s">
        <v>623</v>
      </c>
      <c r="D30" s="183" t="s">
        <v>622</v>
      </c>
    </row>
    <row r="31" spans="1:4" ht="15" x14ac:dyDescent="0.2">
      <c r="A31" s="345"/>
      <c r="B31" s="346"/>
      <c r="C31" s="239" t="s">
        <v>624</v>
      </c>
      <c r="D31" s="183" t="s">
        <v>625</v>
      </c>
    </row>
    <row r="32" spans="1:4" ht="15" x14ac:dyDescent="0.2">
      <c r="A32" s="345"/>
      <c r="B32" s="346"/>
      <c r="C32" s="239" t="s">
        <v>16</v>
      </c>
      <c r="D32" s="183" t="s">
        <v>587</v>
      </c>
    </row>
    <row r="33" spans="1:4" ht="15" customHeight="1" x14ac:dyDescent="0.2">
      <c r="A33" s="343" t="s">
        <v>626</v>
      </c>
      <c r="B33" s="344" t="s">
        <v>641</v>
      </c>
      <c r="C33" s="341" t="s">
        <v>626</v>
      </c>
      <c r="D33" s="241" t="s">
        <v>643</v>
      </c>
    </row>
    <row r="34" spans="1:4" ht="15" customHeight="1" x14ac:dyDescent="0.2">
      <c r="A34" s="343"/>
      <c r="B34" s="344"/>
      <c r="C34" s="342"/>
      <c r="D34" s="241" t="s">
        <v>642</v>
      </c>
    </row>
    <row r="35" spans="1:4" ht="15" x14ac:dyDescent="0.2">
      <c r="A35" s="182" t="s">
        <v>627</v>
      </c>
      <c r="B35" s="319" t="s">
        <v>627</v>
      </c>
      <c r="C35" s="239" t="s">
        <v>0</v>
      </c>
      <c r="D35" s="183" t="s">
        <v>644</v>
      </c>
    </row>
    <row r="36" spans="1:4" x14ac:dyDescent="0.2">
      <c r="A36" s="184"/>
      <c r="C36" s="184"/>
    </row>
    <row r="37" spans="1:4" x14ac:dyDescent="0.2">
      <c r="A37" s="339" t="s">
        <v>757</v>
      </c>
    </row>
    <row r="39" spans="1:4" x14ac:dyDescent="0.2">
      <c r="A39" s="340" t="s">
        <v>758</v>
      </c>
    </row>
    <row r="40" spans="1:4" x14ac:dyDescent="0.2">
      <c r="A40" s="340" t="s">
        <v>759</v>
      </c>
    </row>
    <row r="41" spans="1:4" x14ac:dyDescent="0.2">
      <c r="A41" s="179" t="s">
        <v>713</v>
      </c>
    </row>
  </sheetData>
  <mergeCells count="14">
    <mergeCell ref="C33:C34"/>
    <mergeCell ref="A16:A17"/>
    <mergeCell ref="B16:B17"/>
    <mergeCell ref="A8:A9"/>
    <mergeCell ref="A10:A11"/>
    <mergeCell ref="B10:B11"/>
    <mergeCell ref="A12:A13"/>
    <mergeCell ref="B12:B13"/>
    <mergeCell ref="A19:A24"/>
    <mergeCell ref="B19:B24"/>
    <mergeCell ref="A27:A32"/>
    <mergeCell ref="B27:B32"/>
    <mergeCell ref="A33:A34"/>
    <mergeCell ref="B33:B34"/>
  </mergeCells>
  <hyperlinks>
    <hyperlink ref="C8" location="'EU KM1'!A1" display="EU-KM1" xr:uid="{6874F748-B41C-421C-A5E6-73D3D74641C5}"/>
    <hyperlink ref="C9" location="'EU OV1'!A1" display="EU OV1" xr:uid="{865EC0B5-ABE5-4BA2-B517-165AB0115F53}"/>
    <hyperlink ref="C10" location="'EU OVA'!A1" display="EU OVA" xr:uid="{CB49E2F7-C1CC-43EC-9778-321D3804F96B}"/>
    <hyperlink ref="C11" location="'EU OVB'!A1" display="EU OVB" xr:uid="{C36675E2-96E0-4171-BA5B-AAC31C361AC9}"/>
    <hyperlink ref="C12" location="'EU CC1'!A1" display="EU CC1" xr:uid="{F10FC434-D37F-4835-AE75-51CF7A4EA662}"/>
    <hyperlink ref="C13" location="'EU CC2 '!A1" display="EU CC2" xr:uid="{87FDED2A-94CC-4205-B806-C0B4413B5549}"/>
    <hyperlink ref="C14" location="'EU LIQA'!A1" display="EU LIQA" xr:uid="{D3D298A0-5EA4-4530-A9F7-D4BE3D9DB7CB}"/>
    <hyperlink ref="C15" location="'EU CRA'!A1" display="EU CRA" xr:uid="{0AB27C67-8977-4623-9504-F2D3B6C6D1E3}"/>
    <hyperlink ref="C16" location="'EU CR3'!A1" display="EU CR3" xr:uid="{AD06F652-0F91-499D-BF70-B54940492C02}"/>
    <hyperlink ref="C17" location="'EU CRC'!A1" display="EU CRC" xr:uid="{C221DCF3-9A76-4FA1-9DFB-6868A66B1D87}"/>
    <hyperlink ref="C18" location="'EU CR4'!A1" display="EU CR4" xr:uid="{EC3EEA20-E5CE-44D0-A1AF-9636500C421C}"/>
    <hyperlink ref="C19" location="'EU CR7'!A1" display="CR7" xr:uid="{EAC4DA43-30FE-48CA-907A-9F259C4F86A6}"/>
    <hyperlink ref="C20" location="'EU CR7-A'!A1" display="CR7-A" xr:uid="{8BE67D55-2EBC-45C6-9D03-192AF07842FC}"/>
    <hyperlink ref="C21" location="'EU CR6'!A1" display="EU CR6" xr:uid="{56CBA50C-0CF0-46F8-8E70-70296A0C8657}"/>
    <hyperlink ref="C22" location="'EU CR6-A'!A1" display="EU CR6-A" xr:uid="{C7D3C67C-D0C8-4541-8C59-15BF227FD77E}"/>
    <hyperlink ref="C23" location="'EU CR9'!A1" display="EU CR9" xr:uid="{EE97086D-4B54-428B-A547-F8D2450EF9B0}"/>
    <hyperlink ref="C24" location="'EU CRE'!A1" display="EU CRE" xr:uid="{5B0F4082-4D2B-4A4A-A3A1-CCC0319D7669}"/>
    <hyperlink ref="C25" location="'EU MRA'!A1" display="EU MRA" xr:uid="{8C07A149-F270-4ED9-BB2A-4D6EF40C29A4}"/>
    <hyperlink ref="C26" location="'EU ORA'!A1" display="EU ORA" xr:uid="{1A3247F2-A02A-4EE7-88F6-F80E60BB46BB}"/>
    <hyperlink ref="C27" location="'REM1'!A1" display="EU REM1" xr:uid="{DDF408D6-DBBB-4758-BAD1-DC65FA94CA11}"/>
    <hyperlink ref="C28" location="'REM2'!A1" display="EU REM2" xr:uid="{94AE6734-55B7-4ED4-A09B-884689146857}"/>
    <hyperlink ref="C29" location="'REM3'!A1" display="EU REM3" xr:uid="{7B33A85C-F607-4B53-912C-8C948C14BCF1}"/>
    <hyperlink ref="C30" location="'REM4'!A1" display="EU REM4" xr:uid="{29C0E4FB-F235-4BDC-9EAA-A3392F04FD72}"/>
    <hyperlink ref="C31" location="'REM5'!A1" display="EU REM5" xr:uid="{07A5BFBE-34DD-430B-BB15-276807015047}"/>
    <hyperlink ref="C32" location="REMA!A1" display="EU REMA" xr:uid="{DEF0F241-CA0A-4B42-BA9D-752DD666518D}"/>
    <hyperlink ref="C33" location="'§65a BWG'!A1" display="§65a BWG" xr:uid="{8413CBC8-AFDA-4296-9387-333CA53843B5}"/>
    <hyperlink ref="C35" location="'FMA-MS-FX-TT'!A1" display="FMA-MS-FX-TT" xr:uid="{E386DE9A-FC5F-4B63-9A69-F16BCF5A8B95}"/>
    <hyperlink ref="C33:C34" location="BWG!A1" display="BWG" xr:uid="{55423F8B-E8C5-4733-AE8C-CF1AB3E82F22}"/>
  </hyperlinks>
  <pageMargins left="0.7" right="0.7" top="0.78740157499999996" bottom="0.78740157499999996"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tint="0.39997558519241921"/>
    <pageSetUpPr fitToPage="1"/>
  </sheetPr>
  <dimension ref="B2:T14"/>
  <sheetViews>
    <sheetView showGridLines="0" zoomScaleNormal="100" workbookViewId="0"/>
  </sheetViews>
  <sheetFormatPr baseColWidth="10" defaultColWidth="9.140625" defaultRowHeight="12.75" x14ac:dyDescent="0.2"/>
  <cols>
    <col min="1" max="1" width="5.7109375" style="21" customWidth="1"/>
    <col min="2" max="2" width="6.7109375" style="21" customWidth="1"/>
    <col min="3" max="9" width="9.140625" style="21"/>
    <col min="10" max="11" width="9.140625" style="21" customWidth="1"/>
    <col min="12" max="12" width="19.5703125" style="21" customWidth="1"/>
    <col min="13" max="17" width="9.140625" style="21" hidden="1" customWidth="1"/>
    <col min="18" max="19" width="7.85546875" style="21" customWidth="1"/>
    <col min="20" max="20" width="20.140625" style="21" bestFit="1" customWidth="1"/>
    <col min="21" max="16384" width="9.140625" style="21"/>
  </cols>
  <sheetData>
    <row r="2" spans="2:20" x14ac:dyDescent="0.2">
      <c r="B2" s="72" t="s">
        <v>32</v>
      </c>
    </row>
    <row r="3" spans="2:20" x14ac:dyDescent="0.2">
      <c r="B3" s="72"/>
    </row>
    <row r="4" spans="2:20" x14ac:dyDescent="0.2">
      <c r="B4" s="72"/>
    </row>
    <row r="6" spans="2:20" x14ac:dyDescent="0.2">
      <c r="B6" s="398" t="s">
        <v>33</v>
      </c>
      <c r="C6" s="398"/>
      <c r="D6" s="398"/>
      <c r="E6" s="398"/>
      <c r="F6" s="398"/>
      <c r="G6" s="398"/>
      <c r="H6" s="398"/>
      <c r="I6" s="398"/>
      <c r="J6" s="398"/>
      <c r="K6" s="398"/>
      <c r="L6" s="398"/>
      <c r="M6" s="398"/>
      <c r="N6" s="398"/>
      <c r="O6" s="398"/>
      <c r="P6" s="398"/>
      <c r="Q6" s="398"/>
      <c r="R6" s="398"/>
      <c r="S6" s="398"/>
    </row>
    <row r="7" spans="2:20" x14ac:dyDescent="0.2">
      <c r="B7" s="399" t="s">
        <v>34</v>
      </c>
      <c r="C7" s="399"/>
      <c r="D7" s="399"/>
      <c r="E7" s="399"/>
      <c r="F7" s="399"/>
      <c r="G7" s="399"/>
      <c r="H7" s="399"/>
      <c r="I7" s="399"/>
      <c r="J7" s="399"/>
      <c r="K7" s="399"/>
      <c r="L7" s="399"/>
      <c r="M7" s="399"/>
      <c r="N7" s="399"/>
      <c r="O7" s="399"/>
      <c r="P7" s="399"/>
      <c r="Q7" s="399"/>
      <c r="R7" s="399"/>
      <c r="S7" s="399"/>
      <c r="T7" s="66" t="s">
        <v>29</v>
      </c>
    </row>
    <row r="8" spans="2:20" ht="34.5" customHeight="1" x14ac:dyDescent="0.2">
      <c r="B8" s="67" t="s">
        <v>35</v>
      </c>
      <c r="C8" s="396" t="s">
        <v>36</v>
      </c>
      <c r="D8" s="396"/>
      <c r="E8" s="396"/>
      <c r="F8" s="396"/>
      <c r="G8" s="396"/>
      <c r="H8" s="396"/>
      <c r="I8" s="396"/>
      <c r="J8" s="396"/>
      <c r="K8" s="396"/>
      <c r="L8" s="396"/>
      <c r="M8" s="396"/>
      <c r="N8" s="396"/>
      <c r="O8" s="396"/>
      <c r="P8" s="396"/>
      <c r="Q8" s="396"/>
      <c r="R8" s="396"/>
      <c r="S8" s="396"/>
      <c r="T8" s="68" t="s">
        <v>400</v>
      </c>
    </row>
    <row r="9" spans="2:20" x14ac:dyDescent="0.2">
      <c r="B9" s="395" t="s">
        <v>37</v>
      </c>
      <c r="C9" s="396" t="s">
        <v>38</v>
      </c>
      <c r="D9" s="396"/>
      <c r="E9" s="396"/>
      <c r="F9" s="396"/>
      <c r="G9" s="396"/>
      <c r="H9" s="396"/>
      <c r="I9" s="396"/>
      <c r="J9" s="396"/>
      <c r="K9" s="396"/>
      <c r="L9" s="396"/>
      <c r="M9" s="396"/>
      <c r="N9" s="396"/>
      <c r="O9" s="396"/>
      <c r="P9" s="396"/>
      <c r="Q9" s="396"/>
      <c r="R9" s="396"/>
      <c r="S9" s="396"/>
      <c r="T9" s="395" t="s">
        <v>398</v>
      </c>
    </row>
    <row r="10" spans="2:20" ht="31.5" customHeight="1" x14ac:dyDescent="0.2">
      <c r="B10" s="395"/>
      <c r="C10" s="396"/>
      <c r="D10" s="396"/>
      <c r="E10" s="396"/>
      <c r="F10" s="396"/>
      <c r="G10" s="396"/>
      <c r="H10" s="396"/>
      <c r="I10" s="396"/>
      <c r="J10" s="396"/>
      <c r="K10" s="396"/>
      <c r="L10" s="396"/>
      <c r="M10" s="396"/>
      <c r="N10" s="396"/>
      <c r="O10" s="396"/>
      <c r="P10" s="396"/>
      <c r="Q10" s="396"/>
      <c r="R10" s="396"/>
      <c r="S10" s="396"/>
      <c r="T10" s="395"/>
    </row>
    <row r="11" spans="2:20" x14ac:dyDescent="0.2">
      <c r="B11" s="397" t="s">
        <v>39</v>
      </c>
      <c r="C11" s="396" t="s">
        <v>40</v>
      </c>
      <c r="D11" s="396"/>
      <c r="E11" s="396"/>
      <c r="F11" s="396"/>
      <c r="G11" s="396"/>
      <c r="H11" s="396"/>
      <c r="I11" s="396"/>
      <c r="J11" s="396"/>
      <c r="K11" s="396"/>
      <c r="L11" s="396"/>
      <c r="M11" s="396"/>
      <c r="N11" s="396"/>
      <c r="O11" s="396"/>
      <c r="P11" s="396"/>
      <c r="Q11" s="396"/>
      <c r="R11" s="396"/>
      <c r="S11" s="396"/>
      <c r="T11" s="395" t="s">
        <v>398</v>
      </c>
    </row>
    <row r="12" spans="2:20" x14ac:dyDescent="0.2">
      <c r="B12" s="397"/>
      <c r="C12" s="396"/>
      <c r="D12" s="396"/>
      <c r="E12" s="396"/>
      <c r="F12" s="396"/>
      <c r="G12" s="396"/>
      <c r="H12" s="396"/>
      <c r="I12" s="396"/>
      <c r="J12" s="396"/>
      <c r="K12" s="396"/>
      <c r="L12" s="396"/>
      <c r="M12" s="396"/>
      <c r="N12" s="396"/>
      <c r="O12" s="396"/>
      <c r="P12" s="396"/>
      <c r="Q12" s="396"/>
      <c r="R12" s="396"/>
      <c r="S12" s="396"/>
      <c r="T12" s="395"/>
    </row>
    <row r="13" spans="2:20" x14ac:dyDescent="0.2">
      <c r="B13" s="395" t="s">
        <v>41</v>
      </c>
      <c r="C13" s="396" t="s">
        <v>42</v>
      </c>
      <c r="D13" s="396"/>
      <c r="E13" s="396"/>
      <c r="F13" s="396"/>
      <c r="G13" s="396"/>
      <c r="H13" s="396"/>
      <c r="I13" s="396"/>
      <c r="J13" s="396"/>
      <c r="K13" s="396"/>
      <c r="L13" s="396"/>
      <c r="M13" s="396"/>
      <c r="N13" s="396"/>
      <c r="O13" s="396"/>
      <c r="P13" s="396"/>
      <c r="Q13" s="396"/>
      <c r="R13" s="396"/>
      <c r="S13" s="396"/>
      <c r="T13" s="395" t="s">
        <v>398</v>
      </c>
    </row>
    <row r="14" spans="2:20" ht="27.95" customHeight="1" x14ac:dyDescent="0.2">
      <c r="B14" s="395"/>
      <c r="C14" s="396"/>
      <c r="D14" s="396"/>
      <c r="E14" s="396"/>
      <c r="F14" s="396"/>
      <c r="G14" s="396"/>
      <c r="H14" s="396"/>
      <c r="I14" s="396"/>
      <c r="J14" s="396"/>
      <c r="K14" s="396"/>
      <c r="L14" s="396"/>
      <c r="M14" s="396"/>
      <c r="N14" s="396"/>
      <c r="O14" s="396"/>
      <c r="P14" s="396"/>
      <c r="Q14" s="396"/>
      <c r="R14" s="396"/>
      <c r="S14" s="396"/>
      <c r="T14" s="395"/>
    </row>
  </sheetData>
  <mergeCells count="12">
    <mergeCell ref="B6:S6"/>
    <mergeCell ref="B7:S7"/>
    <mergeCell ref="C8:S8"/>
    <mergeCell ref="B9:B10"/>
    <mergeCell ref="C9:S10"/>
    <mergeCell ref="T9:T10"/>
    <mergeCell ref="T11:T12"/>
    <mergeCell ref="T13:T14"/>
    <mergeCell ref="B13:B14"/>
    <mergeCell ref="C13:S14"/>
    <mergeCell ref="B11:B12"/>
    <mergeCell ref="C11:S12"/>
  </mergeCells>
  <pageMargins left="0.70866141732283472" right="0.70866141732283472" top="0.74803149606299213" bottom="0.74803149606299213" header="0.31496062992125984" footer="0.31496062992125984"/>
  <pageSetup paperSize="9" scale="87" orientation="landscape" r:id="rId1"/>
  <headerFooter>
    <oddHeader>&amp;CDE
Anhang XV</oddHeader>
    <oddFooter>&amp;C&amp;P</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3" tint="0.39997558519241921"/>
    <pageSetUpPr autoPageBreaks="0" fitToPage="1"/>
  </sheetPr>
  <dimension ref="A2:J16"/>
  <sheetViews>
    <sheetView showGridLines="0" zoomScaleNormal="100" zoomScaleSheetLayoutView="100" zoomScalePageLayoutView="60" workbookViewId="0"/>
  </sheetViews>
  <sheetFormatPr baseColWidth="10" defaultColWidth="9.140625" defaultRowHeight="12.75" x14ac:dyDescent="0.2"/>
  <cols>
    <col min="1" max="1" width="5.7109375" style="53" customWidth="1"/>
    <col min="2" max="2" width="6.28515625" style="53" customWidth="1"/>
    <col min="3" max="3" width="55" style="53" customWidth="1"/>
    <col min="4" max="4" width="19.28515625" style="53" customWidth="1"/>
    <col min="5" max="5" width="27" style="53" customWidth="1"/>
    <col min="6" max="6" width="23.7109375" style="53" customWidth="1"/>
    <col min="7" max="7" width="21.140625" style="53" customWidth="1"/>
    <col min="8" max="8" width="28.28515625" style="53" customWidth="1"/>
    <col min="9" max="16384" width="9.140625" style="53"/>
  </cols>
  <sheetData>
    <row r="2" spans="1:10" x14ac:dyDescent="0.2">
      <c r="C2" s="73"/>
      <c r="D2" s="73"/>
      <c r="E2" s="73"/>
      <c r="F2" s="73"/>
      <c r="G2" s="73"/>
      <c r="H2" s="73"/>
      <c r="I2" s="73"/>
      <c r="J2" s="74"/>
    </row>
    <row r="3" spans="1:10" ht="21" customHeight="1" x14ac:dyDescent="0.2">
      <c r="A3" s="75"/>
      <c r="C3" s="76" t="s">
        <v>506</v>
      </c>
      <c r="D3" s="77"/>
      <c r="E3" s="77"/>
      <c r="F3" s="77"/>
      <c r="G3" s="77"/>
      <c r="H3" s="77"/>
      <c r="J3" s="74"/>
    </row>
    <row r="4" spans="1:10" x14ac:dyDescent="0.2">
      <c r="F4" s="78"/>
      <c r="H4" s="78"/>
      <c r="I4" s="77"/>
      <c r="J4" s="77"/>
    </row>
    <row r="5" spans="1:10" x14ac:dyDescent="0.2">
      <c r="F5" s="78"/>
      <c r="H5" s="78"/>
      <c r="I5" s="77"/>
      <c r="J5" s="77"/>
    </row>
    <row r="6" spans="1:10" x14ac:dyDescent="0.2">
      <c r="F6" s="78"/>
      <c r="H6" s="78"/>
      <c r="I6" s="77"/>
      <c r="J6" s="77"/>
    </row>
    <row r="7" spans="1:10" ht="38.25" x14ac:dyDescent="0.2">
      <c r="C7" s="79"/>
      <c r="D7" s="80" t="s">
        <v>507</v>
      </c>
      <c r="E7" s="81" t="s">
        <v>508</v>
      </c>
      <c r="F7" s="82"/>
      <c r="G7" s="82"/>
      <c r="H7" s="83"/>
      <c r="I7" s="50"/>
      <c r="J7" s="74"/>
    </row>
    <row r="8" spans="1:10" ht="38.25" x14ac:dyDescent="0.2">
      <c r="C8" s="79"/>
      <c r="D8" s="84"/>
      <c r="E8" s="85"/>
      <c r="F8" s="80" t="s">
        <v>670</v>
      </c>
      <c r="G8" s="81" t="s">
        <v>671</v>
      </c>
      <c r="H8" s="86"/>
      <c r="I8" s="50"/>
      <c r="J8" s="74"/>
    </row>
    <row r="9" spans="1:10" ht="32.25" customHeight="1" x14ac:dyDescent="0.2">
      <c r="C9" s="79"/>
      <c r="D9" s="87"/>
      <c r="E9" s="88"/>
      <c r="F9" s="87"/>
      <c r="G9" s="88"/>
      <c r="H9" s="80" t="s">
        <v>672</v>
      </c>
      <c r="I9" s="50"/>
      <c r="J9" s="74"/>
    </row>
    <row r="10" spans="1:10" ht="14.25" customHeight="1" x14ac:dyDescent="0.2">
      <c r="C10" s="79"/>
      <c r="D10" s="89" t="s">
        <v>21</v>
      </c>
      <c r="E10" s="90" t="s">
        <v>30</v>
      </c>
      <c r="F10" s="89" t="s">
        <v>31</v>
      </c>
      <c r="G10" s="90" t="s">
        <v>24</v>
      </c>
      <c r="H10" s="89" t="s">
        <v>25</v>
      </c>
      <c r="I10" s="50"/>
      <c r="J10" s="74"/>
    </row>
    <row r="11" spans="1:10" ht="15.95" customHeight="1" x14ac:dyDescent="0.2">
      <c r="B11" s="89">
        <v>1</v>
      </c>
      <c r="C11" s="91" t="s">
        <v>509</v>
      </c>
      <c r="D11" s="273">
        <v>1848690168.5999999</v>
      </c>
      <c r="E11" s="273">
        <v>1917355220.7</v>
      </c>
      <c r="F11" s="273">
        <v>1431960772</v>
      </c>
      <c r="G11" s="273">
        <v>485394448.70999998</v>
      </c>
      <c r="H11" s="170">
        <v>0</v>
      </c>
      <c r="I11" s="50"/>
      <c r="J11" s="74"/>
    </row>
    <row r="12" spans="1:10" ht="19.5" customHeight="1" x14ac:dyDescent="0.2">
      <c r="B12" s="89">
        <v>2</v>
      </c>
      <c r="C12" s="91" t="s">
        <v>510</v>
      </c>
      <c r="D12" s="273">
        <v>156050549.38999999</v>
      </c>
      <c r="E12" s="273">
        <v>5000000.0199999996</v>
      </c>
      <c r="F12" s="273">
        <v>0</v>
      </c>
      <c r="G12" s="273">
        <v>5000000.0199999996</v>
      </c>
      <c r="H12" s="171"/>
      <c r="I12" s="50"/>
      <c r="J12" s="74"/>
    </row>
    <row r="13" spans="1:10" ht="17.100000000000001" customHeight="1" x14ac:dyDescent="0.2">
      <c r="B13" s="89">
        <v>3</v>
      </c>
      <c r="C13" s="91" t="s">
        <v>511</v>
      </c>
      <c r="D13" s="273">
        <v>2004740718</v>
      </c>
      <c r="E13" s="273">
        <v>1922355220.7</v>
      </c>
      <c r="F13" s="273">
        <v>1431960772</v>
      </c>
      <c r="G13" s="273">
        <v>490394448.73000002</v>
      </c>
      <c r="H13" s="170">
        <v>0</v>
      </c>
      <c r="I13" s="50"/>
      <c r="J13" s="74"/>
    </row>
    <row r="14" spans="1:10" x14ac:dyDescent="0.2">
      <c r="B14" s="89">
        <v>4</v>
      </c>
      <c r="C14" s="92" t="s">
        <v>512</v>
      </c>
      <c r="D14" s="273">
        <v>10446350.063999999</v>
      </c>
      <c r="E14" s="273">
        <v>15784821.033</v>
      </c>
      <c r="F14" s="273">
        <v>14074943.24</v>
      </c>
      <c r="G14" s="273">
        <v>0</v>
      </c>
      <c r="H14" s="170">
        <v>0</v>
      </c>
      <c r="I14" s="50"/>
      <c r="J14" s="74"/>
    </row>
    <row r="15" spans="1:10" x14ac:dyDescent="0.2">
      <c r="B15" s="37" t="s">
        <v>513</v>
      </c>
      <c r="C15" s="92" t="s">
        <v>514</v>
      </c>
      <c r="D15" s="274">
        <v>10446350.063999999</v>
      </c>
      <c r="E15" s="273">
        <v>15784821.033</v>
      </c>
      <c r="F15" s="275"/>
      <c r="G15" s="275"/>
      <c r="H15" s="171"/>
      <c r="I15" s="50"/>
      <c r="J15" s="74"/>
    </row>
    <row r="16" spans="1:10" x14ac:dyDescent="0.2">
      <c r="C16" s="93"/>
    </row>
  </sheetData>
  <pageMargins left="0.70866141732283472" right="0.70866141732283472" top="0.74803149606299213" bottom="0.74803149606299213" header="0.31496062992125984" footer="0.31496062992125984"/>
  <pageSetup paperSize="9" scale="68" orientation="landscape" r:id="rId1"/>
  <headerFooter>
    <oddHeader>&amp;CDE
Anhang XVII</oddHeader>
    <oddFooter>&amp;C&amp;P</oddFooter>
    <evenHeader>&amp;L&amp;"Times New Roman,Regular"&amp;12&amp;K000000Central Bank of Ireland - RESTRICTED</evenHeader>
    <firstHeader>&amp;L&amp;"Times New Roman,Regular"&amp;12&amp;K000000Central Bank of Ireland - RESTRICTED</first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3" tint="0.39997558519241921"/>
  </sheetPr>
  <dimension ref="B1:D12"/>
  <sheetViews>
    <sheetView showGridLines="0" zoomScaleNormal="100" zoomScalePageLayoutView="70" workbookViewId="0"/>
  </sheetViews>
  <sheetFormatPr baseColWidth="10" defaultColWidth="9.140625" defaultRowHeight="12.75" x14ac:dyDescent="0.2"/>
  <cols>
    <col min="1" max="1" width="5.7109375" style="21" customWidth="1"/>
    <col min="2" max="2" width="6.140625" style="21" customWidth="1"/>
    <col min="3" max="3" width="214.85546875" style="21" customWidth="1"/>
    <col min="4" max="4" width="124.140625" style="21" customWidth="1"/>
    <col min="5" max="5" width="8.7109375" style="21" customWidth="1"/>
    <col min="6" max="16384" width="9.140625" style="21"/>
  </cols>
  <sheetData>
    <row r="1" spans="2:4" x14ac:dyDescent="0.2">
      <c r="C1" s="95"/>
      <c r="D1" s="95"/>
    </row>
    <row r="2" spans="2:4" x14ac:dyDescent="0.2">
      <c r="B2" s="94" t="s">
        <v>505</v>
      </c>
      <c r="C2" s="95"/>
      <c r="D2" s="95"/>
    </row>
    <row r="3" spans="2:4" x14ac:dyDescent="0.2">
      <c r="B3" s="94" t="s">
        <v>489</v>
      </c>
      <c r="C3" s="93"/>
      <c r="D3" s="93"/>
    </row>
    <row r="4" spans="2:4" x14ac:dyDescent="0.2">
      <c r="B4" s="21" t="s">
        <v>18</v>
      </c>
      <c r="C4" s="96"/>
      <c r="D4" s="53"/>
    </row>
    <row r="5" spans="2:4" x14ac:dyDescent="0.2">
      <c r="B5" s="53"/>
      <c r="C5" s="53"/>
      <c r="D5" s="53"/>
    </row>
    <row r="6" spans="2:4" x14ac:dyDescent="0.2">
      <c r="B6" s="53"/>
      <c r="C6" s="53"/>
      <c r="D6" s="53"/>
    </row>
    <row r="7" spans="2:4" x14ac:dyDescent="0.2">
      <c r="B7" s="52" t="s">
        <v>19</v>
      </c>
      <c r="C7" s="48" t="s">
        <v>410</v>
      </c>
    </row>
    <row r="8" spans="2:4" ht="25.5" x14ac:dyDescent="0.2">
      <c r="B8" s="24" t="s">
        <v>35</v>
      </c>
      <c r="C8" s="97" t="s">
        <v>575</v>
      </c>
    </row>
    <row r="9" spans="2:4" ht="191.25" x14ac:dyDescent="0.2">
      <c r="B9" s="24" t="s">
        <v>37</v>
      </c>
      <c r="C9" s="322" t="s">
        <v>716</v>
      </c>
    </row>
    <row r="10" spans="2:4" ht="25.5" x14ac:dyDescent="0.2">
      <c r="B10" s="24" t="s">
        <v>673</v>
      </c>
      <c r="C10" s="98" t="s">
        <v>576</v>
      </c>
    </row>
    <row r="11" spans="2:4" x14ac:dyDescent="0.2">
      <c r="B11" s="24" t="s">
        <v>41</v>
      </c>
      <c r="C11" s="98" t="s">
        <v>577</v>
      </c>
    </row>
    <row r="12" spans="2:4" ht="38.25" x14ac:dyDescent="0.2">
      <c r="B12" s="24" t="s">
        <v>60</v>
      </c>
      <c r="C12" s="98" t="s">
        <v>578</v>
      </c>
    </row>
  </sheetData>
  <pageMargins left="0.70866141732283472" right="0.70866141732283472" top="0.74803149606299213" bottom="0.74803149606299213" header="0.31496062992125984" footer="0.31496062992125984"/>
  <pageSetup paperSize="9" orientation="landscape" verticalDpi="1200" r:id="rId1"/>
  <headerFooter>
    <oddHeader>&amp;CDE
Anhang XVII</oddHeader>
    <oddFooter>&amp;C&amp;P</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3" tint="0.39997558519241921"/>
    <pageSetUpPr fitToPage="1"/>
  </sheetPr>
  <dimension ref="B1:I26"/>
  <sheetViews>
    <sheetView showGridLines="0" zoomScaleNormal="100" workbookViewId="0"/>
  </sheetViews>
  <sheetFormatPr baseColWidth="10" defaultColWidth="9.140625" defaultRowHeight="15" x14ac:dyDescent="0.25"/>
  <cols>
    <col min="1" max="1" width="5.7109375" style="8" customWidth="1"/>
    <col min="2" max="2" width="4.42578125" style="8" customWidth="1"/>
    <col min="3" max="3" width="53.140625" style="8" customWidth="1"/>
    <col min="4" max="9" width="24.85546875" style="8" customWidth="1"/>
    <col min="10" max="16384" width="9.140625" style="8"/>
  </cols>
  <sheetData>
    <row r="1" spans="2:9" x14ac:dyDescent="0.25">
      <c r="B1" s="11"/>
      <c r="D1" s="11"/>
      <c r="E1" s="11"/>
      <c r="F1" s="11"/>
      <c r="G1" s="11"/>
      <c r="H1" s="11"/>
      <c r="I1" s="11"/>
    </row>
    <row r="2" spans="2:9" ht="18.75" x14ac:dyDescent="0.3">
      <c r="B2" s="11"/>
      <c r="C2" s="2" t="s">
        <v>515</v>
      </c>
      <c r="D2" s="11"/>
      <c r="E2" s="11"/>
      <c r="F2" s="11"/>
      <c r="G2" s="11"/>
      <c r="H2" s="11"/>
      <c r="I2" s="11"/>
    </row>
    <row r="3" spans="2:9" x14ac:dyDescent="0.25">
      <c r="B3" s="11"/>
      <c r="C3" s="11"/>
      <c r="D3" s="11"/>
      <c r="E3" s="11"/>
      <c r="F3" s="11"/>
      <c r="G3" s="11"/>
      <c r="H3" s="11"/>
      <c r="I3" s="11"/>
    </row>
    <row r="4" spans="2:9" x14ac:dyDescent="0.25">
      <c r="B4" s="11"/>
      <c r="C4" s="11"/>
      <c r="D4" s="11"/>
      <c r="E4" s="11"/>
      <c r="F4" s="11"/>
      <c r="G4" s="11"/>
      <c r="H4" s="11"/>
      <c r="I4" s="11"/>
    </row>
    <row r="5" spans="2:9" x14ac:dyDescent="0.25">
      <c r="B5" s="11"/>
      <c r="C5" s="11"/>
      <c r="D5" s="11"/>
      <c r="E5" s="11"/>
      <c r="F5" s="11"/>
      <c r="G5" s="11"/>
      <c r="H5" s="11"/>
      <c r="I5" s="11"/>
    </row>
    <row r="6" spans="2:9" x14ac:dyDescent="0.25">
      <c r="B6" s="11"/>
      <c r="C6" s="11"/>
      <c r="D6" s="11"/>
      <c r="E6" s="11"/>
      <c r="F6" s="11"/>
      <c r="G6" s="11"/>
      <c r="H6" s="11"/>
      <c r="I6" s="11"/>
    </row>
    <row r="7" spans="2:9" ht="57" customHeight="1" x14ac:dyDescent="0.25">
      <c r="B7" s="12"/>
      <c r="C7" s="400" t="s">
        <v>516</v>
      </c>
      <c r="D7" s="401" t="s">
        <v>517</v>
      </c>
      <c r="E7" s="400"/>
      <c r="F7" s="402" t="s">
        <v>518</v>
      </c>
      <c r="G7" s="401"/>
      <c r="H7" s="403" t="s">
        <v>519</v>
      </c>
      <c r="I7" s="404"/>
    </row>
    <row r="8" spans="2:9" ht="30" x14ac:dyDescent="0.25">
      <c r="B8" s="13"/>
      <c r="C8" s="400"/>
      <c r="D8" s="14" t="s">
        <v>520</v>
      </c>
      <c r="E8" s="9" t="s">
        <v>521</v>
      </c>
      <c r="F8" s="14" t="s">
        <v>520</v>
      </c>
      <c r="G8" s="9" t="s">
        <v>521</v>
      </c>
      <c r="H8" s="3" t="s">
        <v>522</v>
      </c>
      <c r="I8" s="3" t="s">
        <v>523</v>
      </c>
    </row>
    <row r="9" spans="2:9" x14ac:dyDescent="0.25">
      <c r="B9" s="13"/>
      <c r="C9" s="400"/>
      <c r="D9" s="15" t="s">
        <v>21</v>
      </c>
      <c r="E9" s="16" t="s">
        <v>30</v>
      </c>
      <c r="F9" s="16" t="s">
        <v>31</v>
      </c>
      <c r="G9" s="16" t="s">
        <v>24</v>
      </c>
      <c r="H9" s="16" t="s">
        <v>25</v>
      </c>
      <c r="I9" s="16" t="s">
        <v>26</v>
      </c>
    </row>
    <row r="10" spans="2:9" x14ac:dyDescent="0.25">
      <c r="B10" s="17">
        <v>1</v>
      </c>
      <c r="C10" s="18" t="s">
        <v>524</v>
      </c>
      <c r="D10" s="276">
        <v>341239871.50999999</v>
      </c>
      <c r="E10" s="276">
        <v>0</v>
      </c>
      <c r="F10" s="276">
        <v>341239871.50999999</v>
      </c>
      <c r="G10" s="276">
        <v>0</v>
      </c>
      <c r="H10" s="276">
        <v>400000</v>
      </c>
      <c r="I10" s="185">
        <v>1.1721959999999999E-3</v>
      </c>
    </row>
    <row r="11" spans="2:9" x14ac:dyDescent="0.25">
      <c r="B11" s="17">
        <v>2</v>
      </c>
      <c r="C11" s="7" t="s">
        <v>525</v>
      </c>
      <c r="D11" s="276">
        <v>37802348.68</v>
      </c>
      <c r="E11" s="276">
        <v>1349664.21</v>
      </c>
      <c r="F11" s="276">
        <v>37730928.829999998</v>
      </c>
      <c r="G11" s="276">
        <v>637653.71799999999</v>
      </c>
      <c r="H11" s="276">
        <v>0</v>
      </c>
      <c r="I11" s="185">
        <v>0</v>
      </c>
    </row>
    <row r="12" spans="2:9" x14ac:dyDescent="0.25">
      <c r="B12" s="17">
        <v>3</v>
      </c>
      <c r="C12" s="7" t="s">
        <v>526</v>
      </c>
      <c r="D12" s="276">
        <v>15740252.01</v>
      </c>
      <c r="E12" s="276">
        <v>322200</v>
      </c>
      <c r="F12" s="276">
        <v>15740252.01</v>
      </c>
      <c r="G12" s="276">
        <v>64435.32</v>
      </c>
      <c r="H12" s="276">
        <v>3160937.466</v>
      </c>
      <c r="I12" s="185">
        <v>0.2</v>
      </c>
    </row>
    <row r="13" spans="2:9" x14ac:dyDescent="0.25">
      <c r="B13" s="17">
        <v>4</v>
      </c>
      <c r="C13" s="7" t="s">
        <v>527</v>
      </c>
      <c r="D13" s="276">
        <v>20276500</v>
      </c>
      <c r="E13" s="276">
        <v>0</v>
      </c>
      <c r="F13" s="276">
        <v>20276500</v>
      </c>
      <c r="G13" s="276">
        <v>0</v>
      </c>
      <c r="H13" s="276">
        <v>0</v>
      </c>
      <c r="I13" s="185">
        <v>0</v>
      </c>
    </row>
    <row r="14" spans="2:9" x14ac:dyDescent="0.25">
      <c r="B14" s="17">
        <v>5</v>
      </c>
      <c r="C14" s="7" t="s">
        <v>528</v>
      </c>
      <c r="D14" s="276">
        <v>69770970</v>
      </c>
      <c r="E14" s="276">
        <v>0</v>
      </c>
      <c r="F14" s="276">
        <v>69770970</v>
      </c>
      <c r="G14" s="276">
        <v>0</v>
      </c>
      <c r="H14" s="276">
        <v>0</v>
      </c>
      <c r="I14" s="185">
        <v>0</v>
      </c>
    </row>
    <row r="15" spans="2:9" x14ac:dyDescent="0.25">
      <c r="B15" s="17">
        <v>6</v>
      </c>
      <c r="C15" s="7" t="s">
        <v>460</v>
      </c>
      <c r="D15" s="276">
        <v>115856539.06999999</v>
      </c>
      <c r="E15" s="276">
        <v>113715399.65000001</v>
      </c>
      <c r="F15" s="276">
        <v>115856539.06999999</v>
      </c>
      <c r="G15" s="276">
        <v>7604567.6500000004</v>
      </c>
      <c r="H15" s="276">
        <v>37555838.704000004</v>
      </c>
      <c r="I15" s="185">
        <v>0.3041916576</v>
      </c>
    </row>
    <row r="16" spans="2:9" x14ac:dyDescent="0.25">
      <c r="B16" s="17">
        <v>7</v>
      </c>
      <c r="C16" s="7" t="s">
        <v>461</v>
      </c>
      <c r="D16" s="276">
        <v>0</v>
      </c>
      <c r="E16" s="276">
        <v>0</v>
      </c>
      <c r="F16" s="276">
        <v>0</v>
      </c>
      <c r="G16" s="276">
        <v>0</v>
      </c>
      <c r="H16" s="276">
        <v>0</v>
      </c>
      <c r="I16" s="185">
        <v>0</v>
      </c>
    </row>
    <row r="17" spans="2:9" x14ac:dyDescent="0.25">
      <c r="B17" s="17">
        <v>8</v>
      </c>
      <c r="C17" s="7" t="s">
        <v>464</v>
      </c>
      <c r="D17" s="276">
        <v>0</v>
      </c>
      <c r="E17" s="276">
        <v>0</v>
      </c>
      <c r="F17" s="276">
        <v>0</v>
      </c>
      <c r="G17" s="276">
        <v>0</v>
      </c>
      <c r="H17" s="276">
        <v>0</v>
      </c>
      <c r="I17" s="185">
        <v>0</v>
      </c>
    </row>
    <row r="18" spans="2:9" x14ac:dyDescent="0.25">
      <c r="B18" s="17">
        <v>9</v>
      </c>
      <c r="C18" s="7" t="s">
        <v>529</v>
      </c>
      <c r="D18" s="276">
        <v>0</v>
      </c>
      <c r="E18" s="276">
        <v>0</v>
      </c>
      <c r="F18" s="276">
        <v>0</v>
      </c>
      <c r="G18" s="276">
        <v>0</v>
      </c>
      <c r="H18" s="276">
        <v>0</v>
      </c>
      <c r="I18" s="185">
        <v>0</v>
      </c>
    </row>
    <row r="19" spans="2:9" x14ac:dyDescent="0.25">
      <c r="B19" s="17">
        <v>10</v>
      </c>
      <c r="C19" s="7" t="s">
        <v>530</v>
      </c>
      <c r="D19" s="276">
        <v>0</v>
      </c>
      <c r="E19" s="276">
        <v>0</v>
      </c>
      <c r="F19" s="276">
        <v>0</v>
      </c>
      <c r="G19" s="276">
        <v>0</v>
      </c>
      <c r="H19" s="276">
        <v>0</v>
      </c>
      <c r="I19" s="185">
        <v>0</v>
      </c>
    </row>
    <row r="20" spans="2:9" ht="30" x14ac:dyDescent="0.25">
      <c r="B20" s="17">
        <v>11</v>
      </c>
      <c r="C20" s="7" t="s">
        <v>531</v>
      </c>
      <c r="D20" s="276">
        <v>0</v>
      </c>
      <c r="E20" s="276">
        <v>0</v>
      </c>
      <c r="F20" s="276">
        <v>0</v>
      </c>
      <c r="G20" s="276">
        <v>0</v>
      </c>
      <c r="H20" s="276">
        <v>0</v>
      </c>
      <c r="I20" s="185">
        <v>0</v>
      </c>
    </row>
    <row r="21" spans="2:9" x14ac:dyDescent="0.25">
      <c r="B21" s="17">
        <v>12</v>
      </c>
      <c r="C21" s="7" t="s">
        <v>532</v>
      </c>
      <c r="D21" s="276">
        <v>24529710</v>
      </c>
      <c r="E21" s="276">
        <v>0</v>
      </c>
      <c r="F21" s="276">
        <v>24529710</v>
      </c>
      <c r="G21" s="276">
        <v>0</v>
      </c>
      <c r="H21" s="276">
        <v>2452971</v>
      </c>
      <c r="I21" s="186">
        <v>0.1</v>
      </c>
    </row>
    <row r="22" spans="2:9" ht="30" x14ac:dyDescent="0.25">
      <c r="B22" s="17">
        <v>13</v>
      </c>
      <c r="C22" s="7" t="s">
        <v>533</v>
      </c>
      <c r="D22" s="276">
        <v>0</v>
      </c>
      <c r="E22" s="276">
        <v>0</v>
      </c>
      <c r="F22" s="276">
        <v>0</v>
      </c>
      <c r="G22" s="276">
        <v>0</v>
      </c>
      <c r="H22" s="276">
        <v>0</v>
      </c>
      <c r="I22" s="185">
        <v>0</v>
      </c>
    </row>
    <row r="23" spans="2:9" x14ac:dyDescent="0.25">
      <c r="B23" s="17">
        <v>14</v>
      </c>
      <c r="C23" s="7" t="s">
        <v>534</v>
      </c>
      <c r="D23" s="276">
        <v>2079925.68</v>
      </c>
      <c r="E23" s="276">
        <v>0</v>
      </c>
      <c r="F23" s="276">
        <v>2079925.68</v>
      </c>
      <c r="G23" s="276">
        <v>0</v>
      </c>
      <c r="H23" s="276">
        <v>25999071</v>
      </c>
      <c r="I23" s="185">
        <v>12.5</v>
      </c>
    </row>
    <row r="24" spans="2:9" x14ac:dyDescent="0.25">
      <c r="B24" s="17">
        <v>15</v>
      </c>
      <c r="C24" s="7" t="s">
        <v>470</v>
      </c>
      <c r="D24" s="276">
        <v>0</v>
      </c>
      <c r="E24" s="276">
        <v>0</v>
      </c>
      <c r="F24" s="276">
        <v>0</v>
      </c>
      <c r="G24" s="276">
        <v>0</v>
      </c>
      <c r="H24" s="276">
        <v>0</v>
      </c>
      <c r="I24" s="185">
        <v>0</v>
      </c>
    </row>
    <row r="25" spans="2:9" x14ac:dyDescent="0.25">
      <c r="B25" s="17">
        <v>16</v>
      </c>
      <c r="C25" s="7" t="s">
        <v>535</v>
      </c>
      <c r="D25" s="276">
        <v>0</v>
      </c>
      <c r="E25" s="276">
        <v>0</v>
      </c>
      <c r="F25" s="276">
        <v>0</v>
      </c>
      <c r="G25" s="276">
        <v>0</v>
      </c>
      <c r="H25" s="276">
        <v>0</v>
      </c>
      <c r="I25" s="185">
        <v>0</v>
      </c>
    </row>
    <row r="26" spans="2:9" x14ac:dyDescent="0.25">
      <c r="B26" s="19">
        <v>17</v>
      </c>
      <c r="C26" s="20" t="s">
        <v>536</v>
      </c>
      <c r="D26" s="277">
        <f>SUM(D10:D25)</f>
        <v>627296116.94999993</v>
      </c>
      <c r="E26" s="277">
        <f t="shared" ref="E26:H26" si="0">SUM(E10:E25)</f>
        <v>115387263.86</v>
      </c>
      <c r="F26" s="277">
        <f t="shared" si="0"/>
        <v>627224697.0999999</v>
      </c>
      <c r="G26" s="277">
        <f t="shared" si="0"/>
        <v>8306656.6880000001</v>
      </c>
      <c r="H26" s="277">
        <f t="shared" si="0"/>
        <v>69568818.170000002</v>
      </c>
      <c r="I26" s="187">
        <f>H26/(F26+G26)</f>
        <v>0.10946559560805984</v>
      </c>
    </row>
  </sheetData>
  <mergeCells count="4">
    <mergeCell ref="C7:C9"/>
    <mergeCell ref="D7:E7"/>
    <mergeCell ref="F7:G7"/>
    <mergeCell ref="H7:I7"/>
  </mergeCells>
  <pageMargins left="0.70866141732283472" right="0.70866141732283472" top="0.74803149606299213" bottom="0.74803149606299213" header="0.31496062992125984" footer="0.31496062992125984"/>
  <pageSetup paperSize="9" scale="61" fitToHeight="0" orientation="landscape" r:id="rId1"/>
  <headerFooter>
    <oddHeader>&amp;CDE
Anhang XIX</oddHeader>
    <oddFooter>&amp;C&amp;P</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3" tint="0.39997558519241921"/>
    <pageSetUpPr autoPageBreaks="0" fitToPage="1"/>
  </sheetPr>
  <dimension ref="A2:K27"/>
  <sheetViews>
    <sheetView showGridLines="0" zoomScaleNormal="100" zoomScaleSheetLayoutView="100" zoomScalePageLayoutView="60" workbookViewId="0"/>
  </sheetViews>
  <sheetFormatPr baseColWidth="10" defaultColWidth="9.140625" defaultRowHeight="12.75" x14ac:dyDescent="0.2"/>
  <cols>
    <col min="1" max="1" width="5.7109375" style="189" customWidth="1"/>
    <col min="2" max="2" width="9.140625" style="189"/>
    <col min="3" max="3" width="8.42578125" style="189" customWidth="1"/>
    <col min="4" max="4" width="57.28515625" style="189" customWidth="1"/>
    <col min="5" max="5" width="31.5703125" style="189" customWidth="1"/>
    <col min="6" max="6" width="30.42578125" style="189" bestFit="1" customWidth="1"/>
    <col min="7" max="16384" width="9.140625" style="189"/>
  </cols>
  <sheetData>
    <row r="2" spans="1:11" x14ac:dyDescent="0.2">
      <c r="C2" s="76" t="s">
        <v>704</v>
      </c>
      <c r="D2" s="10"/>
      <c r="E2" s="10"/>
      <c r="F2" s="10"/>
      <c r="G2" s="213"/>
      <c r="H2" s="213"/>
      <c r="I2" s="213"/>
      <c r="J2" s="213"/>
      <c r="K2" s="213"/>
    </row>
    <row r="3" spans="1:11" x14ac:dyDescent="0.2">
      <c r="A3" s="188"/>
      <c r="B3" s="214"/>
      <c r="C3" s="205" t="s">
        <v>705</v>
      </c>
      <c r="D3" s="10"/>
      <c r="E3" s="10"/>
      <c r="F3" s="10"/>
      <c r="G3" s="213"/>
      <c r="H3" s="213"/>
      <c r="I3" s="213"/>
      <c r="J3" s="213"/>
      <c r="K3" s="213"/>
    </row>
    <row r="4" spans="1:11" x14ac:dyDescent="0.2">
      <c r="C4" s="188" t="s">
        <v>706</v>
      </c>
    </row>
    <row r="5" spans="1:11" x14ac:dyDescent="0.2">
      <c r="C5" s="206"/>
      <c r="D5" s="206"/>
      <c r="E5" s="206"/>
      <c r="F5" s="206"/>
    </row>
    <row r="6" spans="1:11" x14ac:dyDescent="0.2">
      <c r="C6" s="215"/>
      <c r="D6" s="215"/>
      <c r="E6" s="207"/>
      <c r="F6" s="207"/>
    </row>
    <row r="7" spans="1:11" ht="38.25" x14ac:dyDescent="0.2">
      <c r="C7" s="215"/>
      <c r="D7" s="215"/>
      <c r="E7" s="208" t="s">
        <v>473</v>
      </c>
      <c r="F7" s="208" t="s">
        <v>474</v>
      </c>
    </row>
    <row r="8" spans="1:11" x14ac:dyDescent="0.2">
      <c r="A8" s="189" t="s">
        <v>475</v>
      </c>
      <c r="C8" s="405"/>
      <c r="D8" s="406"/>
      <c r="E8" s="216" t="s">
        <v>21</v>
      </c>
      <c r="F8" s="216" t="s">
        <v>30</v>
      </c>
    </row>
    <row r="9" spans="1:11" x14ac:dyDescent="0.2">
      <c r="C9" s="217">
        <v>1</v>
      </c>
      <c r="D9" s="221" t="s">
        <v>476</v>
      </c>
      <c r="E9" s="244">
        <v>1321309336.5</v>
      </c>
      <c r="F9" s="244">
        <v>1321309336.5</v>
      </c>
    </row>
    <row r="10" spans="1:11" x14ac:dyDescent="0.2">
      <c r="C10" s="217">
        <v>2</v>
      </c>
      <c r="D10" s="217" t="s">
        <v>477</v>
      </c>
      <c r="E10" s="245">
        <v>0</v>
      </c>
      <c r="F10" s="245">
        <v>0</v>
      </c>
    </row>
    <row r="11" spans="1:11" x14ac:dyDescent="0.2">
      <c r="C11" s="217">
        <v>3</v>
      </c>
      <c r="D11" s="217" t="s">
        <v>460</v>
      </c>
      <c r="E11" s="245">
        <v>0</v>
      </c>
      <c r="F11" s="245">
        <v>0</v>
      </c>
    </row>
    <row r="12" spans="1:11" x14ac:dyDescent="0.2">
      <c r="C12" s="217">
        <v>4</v>
      </c>
      <c r="D12" s="217" t="s">
        <v>478</v>
      </c>
      <c r="E12" s="245">
        <v>1321309336.5</v>
      </c>
      <c r="F12" s="245">
        <v>1321309336.5</v>
      </c>
    </row>
    <row r="13" spans="1:11" x14ac:dyDescent="0.2">
      <c r="C13" s="220">
        <v>4.0999999999999996</v>
      </c>
      <c r="D13" s="220" t="s">
        <v>479</v>
      </c>
      <c r="E13" s="245">
        <v>404296685.08999997</v>
      </c>
      <c r="F13" s="245">
        <v>404296685.08999997</v>
      </c>
    </row>
    <row r="14" spans="1:11" x14ac:dyDescent="0.2">
      <c r="C14" s="220">
        <v>4.2</v>
      </c>
      <c r="D14" s="220" t="s">
        <v>480</v>
      </c>
      <c r="E14" s="245">
        <v>376848340.39999998</v>
      </c>
      <c r="F14" s="245">
        <v>376848340.39999998</v>
      </c>
    </row>
    <row r="15" spans="1:11" x14ac:dyDescent="0.2">
      <c r="C15" s="217">
        <v>5</v>
      </c>
      <c r="D15" s="221" t="s">
        <v>481</v>
      </c>
      <c r="E15" s="244">
        <v>619791542.11000001</v>
      </c>
      <c r="F15" s="244">
        <v>619791542.11000001</v>
      </c>
    </row>
    <row r="16" spans="1:11" x14ac:dyDescent="0.2">
      <c r="C16" s="217">
        <v>6</v>
      </c>
      <c r="D16" s="217" t="s">
        <v>477</v>
      </c>
      <c r="E16" s="245">
        <v>0</v>
      </c>
      <c r="F16" s="245">
        <v>0</v>
      </c>
    </row>
    <row r="17" spans="3:6" x14ac:dyDescent="0.2">
      <c r="C17" s="217">
        <v>7</v>
      </c>
      <c r="D17" s="217" t="s">
        <v>460</v>
      </c>
      <c r="E17" s="245">
        <v>0</v>
      </c>
      <c r="F17" s="245">
        <v>0</v>
      </c>
    </row>
    <row r="18" spans="3:6" x14ac:dyDescent="0.2">
      <c r="C18" s="217">
        <v>8</v>
      </c>
      <c r="D18" s="217" t="s">
        <v>478</v>
      </c>
      <c r="E18" s="245">
        <v>0</v>
      </c>
      <c r="F18" s="245">
        <v>0</v>
      </c>
    </row>
    <row r="19" spans="3:6" x14ac:dyDescent="0.2">
      <c r="C19" s="220">
        <v>8.1</v>
      </c>
      <c r="D19" s="220" t="s">
        <v>479</v>
      </c>
      <c r="E19" s="245">
        <v>0</v>
      </c>
      <c r="F19" s="245">
        <v>0</v>
      </c>
    </row>
    <row r="20" spans="3:6" x14ac:dyDescent="0.2">
      <c r="C20" s="220">
        <v>8.1999999999999993</v>
      </c>
      <c r="D20" s="220" t="s">
        <v>480</v>
      </c>
      <c r="E20" s="245">
        <v>0</v>
      </c>
      <c r="F20" s="245">
        <v>0</v>
      </c>
    </row>
    <row r="21" spans="3:6" x14ac:dyDescent="0.2">
      <c r="C21" s="220">
        <v>9</v>
      </c>
      <c r="D21" s="217" t="s">
        <v>464</v>
      </c>
      <c r="E21" s="245">
        <v>619791542.11000001</v>
      </c>
      <c r="F21" s="245">
        <v>619791542.11000001</v>
      </c>
    </row>
    <row r="22" spans="3:6" x14ac:dyDescent="0.2">
      <c r="C22" s="220">
        <v>9.1</v>
      </c>
      <c r="D22" s="220" t="s">
        <v>482</v>
      </c>
      <c r="E22" s="245">
        <v>85191233.060000002</v>
      </c>
      <c r="F22" s="245">
        <v>85191233.060000002</v>
      </c>
    </row>
    <row r="23" spans="3:6" ht="12.75" customHeight="1" x14ac:dyDescent="0.2">
      <c r="C23" s="220">
        <v>9.1999999999999993</v>
      </c>
      <c r="D23" s="220" t="s">
        <v>483</v>
      </c>
      <c r="E23" s="245">
        <v>361050827.19999999</v>
      </c>
      <c r="F23" s="245">
        <v>361050827.19999999</v>
      </c>
    </row>
    <row r="24" spans="3:6" x14ac:dyDescent="0.2">
      <c r="C24" s="220">
        <v>9.3000000000000007</v>
      </c>
      <c r="D24" s="220" t="s">
        <v>467</v>
      </c>
      <c r="E24" s="245">
        <v>10287094.988</v>
      </c>
      <c r="F24" s="245">
        <v>10287094.988</v>
      </c>
    </row>
    <row r="25" spans="3:6" x14ac:dyDescent="0.2">
      <c r="C25" s="220">
        <v>9.4</v>
      </c>
      <c r="D25" s="220" t="s">
        <v>484</v>
      </c>
      <c r="E25" s="245">
        <v>80674821.310000002</v>
      </c>
      <c r="F25" s="245">
        <v>80674821.310000002</v>
      </c>
    </row>
    <row r="26" spans="3:6" x14ac:dyDescent="0.2">
      <c r="C26" s="220">
        <v>9.5</v>
      </c>
      <c r="D26" s="220" t="s">
        <v>485</v>
      </c>
      <c r="E26" s="245">
        <v>82587565.553000003</v>
      </c>
      <c r="F26" s="245">
        <v>82587565.553000003</v>
      </c>
    </row>
    <row r="27" spans="3:6" s="188" customFormat="1" ht="39.75" customHeight="1" x14ac:dyDescent="0.2">
      <c r="C27" s="217">
        <v>10</v>
      </c>
      <c r="D27" s="221" t="s">
        <v>486</v>
      </c>
      <c r="E27" s="244">
        <v>1941100878.6100001</v>
      </c>
      <c r="F27" s="244">
        <v>1941100878.6100001</v>
      </c>
    </row>
  </sheetData>
  <mergeCells count="1">
    <mergeCell ref="C8:D8"/>
  </mergeCells>
  <pageMargins left="0.70866141732283472" right="0.70866141732283472" top="0.74803149606299213" bottom="0.74803149606299213" header="0.31496062992125984" footer="0.31496062992125984"/>
  <pageSetup paperSize="9" scale="93" orientation="landscape" r:id="rId1"/>
  <headerFooter>
    <oddHeader>&amp;CDE
Anhang XXI</oddHeader>
    <oddFooter>&amp;C&amp;P</oddFooter>
    <evenHeader>&amp;L&amp;"Times New Roman,Regular"&amp;12&amp;K000000Central Bank of Ireland - RESTRICTED</evenHeader>
    <firstHeader>&amp;L&amp;"Times New Roman,Regular"&amp;12&amp;K000000Central Bank of Ireland - RESTRICTED</firstHead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3" tint="0.39997558519241921"/>
    <pageSetUpPr fitToPage="1"/>
  </sheetPr>
  <dimension ref="B2:Q39"/>
  <sheetViews>
    <sheetView showGridLines="0" zoomScaleNormal="100" zoomScalePageLayoutView="70" workbookViewId="0"/>
  </sheetViews>
  <sheetFormatPr baseColWidth="10" defaultColWidth="9.140625" defaultRowHeight="12.75" x14ac:dyDescent="0.2"/>
  <cols>
    <col min="1" max="1" width="5.7109375" style="191" customWidth="1"/>
    <col min="2" max="2" width="5.42578125" style="191" customWidth="1"/>
    <col min="3" max="3" width="40.42578125" style="191" customWidth="1"/>
    <col min="4" max="4" width="26.5703125" style="191" customWidth="1"/>
    <col min="5" max="13" width="12.42578125" style="191" customWidth="1"/>
    <col min="14" max="15" width="13.5703125" style="191" customWidth="1"/>
    <col min="16" max="17" width="35.5703125" style="191" customWidth="1"/>
    <col min="18" max="16384" width="9.140625" style="191"/>
  </cols>
  <sheetData>
    <row r="2" spans="2:17" x14ac:dyDescent="0.2">
      <c r="B2" s="188" t="s">
        <v>487</v>
      </c>
      <c r="C2" s="189"/>
      <c r="D2" s="189"/>
      <c r="E2" s="189"/>
      <c r="F2" s="189"/>
      <c r="G2" s="189"/>
      <c r="H2" s="189"/>
      <c r="I2" s="189"/>
      <c r="J2" s="189"/>
      <c r="K2" s="189"/>
      <c r="L2" s="189"/>
      <c r="M2" s="189"/>
      <c r="N2" s="189"/>
      <c r="O2" s="189"/>
      <c r="P2" s="189"/>
      <c r="Q2" s="189"/>
    </row>
    <row r="3" spans="2:17" x14ac:dyDescent="0.2">
      <c r="B3" s="189"/>
      <c r="C3" s="189"/>
      <c r="D3" s="189"/>
      <c r="E3" s="189"/>
      <c r="F3" s="189"/>
      <c r="G3" s="189"/>
      <c r="H3" s="189"/>
      <c r="I3" s="189"/>
      <c r="J3" s="189"/>
      <c r="K3" s="189"/>
      <c r="L3" s="189"/>
      <c r="M3" s="189"/>
      <c r="N3" s="189"/>
      <c r="O3" s="189"/>
      <c r="P3" s="189"/>
      <c r="Q3" s="189"/>
    </row>
    <row r="4" spans="2:17" x14ac:dyDescent="0.2">
      <c r="B4" s="189"/>
      <c r="C4" s="189"/>
      <c r="D4" s="189"/>
      <c r="E4" s="189"/>
      <c r="F4" s="189"/>
      <c r="G4" s="189"/>
      <c r="H4" s="189"/>
      <c r="I4" s="189"/>
      <c r="J4" s="189"/>
      <c r="K4" s="189"/>
      <c r="L4" s="189"/>
      <c r="M4" s="189"/>
      <c r="N4" s="189"/>
      <c r="O4" s="189"/>
      <c r="P4" s="189"/>
      <c r="Q4" s="189"/>
    </row>
    <row r="5" spans="2:17" x14ac:dyDescent="0.2">
      <c r="B5" s="189"/>
      <c r="C5" s="189"/>
      <c r="D5" s="189"/>
      <c r="E5" s="189"/>
      <c r="F5" s="189"/>
      <c r="G5" s="189"/>
      <c r="H5" s="189"/>
      <c r="I5" s="189"/>
      <c r="J5" s="189"/>
      <c r="K5" s="189"/>
      <c r="L5" s="189"/>
      <c r="M5" s="189"/>
      <c r="N5" s="189"/>
      <c r="O5" s="189"/>
      <c r="P5" s="189"/>
      <c r="Q5" s="189"/>
    </row>
    <row r="6" spans="2:17" x14ac:dyDescent="0.2">
      <c r="B6" s="189"/>
      <c r="C6" s="189"/>
      <c r="D6" s="189"/>
      <c r="E6" s="189"/>
      <c r="F6" s="189"/>
      <c r="G6" s="189"/>
      <c r="H6" s="189"/>
      <c r="I6" s="189"/>
      <c r="J6" s="189"/>
      <c r="K6" s="189"/>
      <c r="L6" s="189"/>
      <c r="M6" s="189"/>
      <c r="N6" s="189"/>
      <c r="O6" s="189"/>
      <c r="P6" s="189"/>
      <c r="Q6" s="189"/>
    </row>
    <row r="7" spans="2:17" x14ac:dyDescent="0.2">
      <c r="B7" s="189"/>
      <c r="C7" s="222"/>
      <c r="D7" s="189"/>
      <c r="E7" s="189"/>
      <c r="F7" s="189"/>
      <c r="G7" s="189"/>
      <c r="H7" s="189"/>
      <c r="I7" s="189"/>
      <c r="J7" s="189"/>
      <c r="K7" s="189"/>
      <c r="L7" s="189"/>
      <c r="M7" s="189"/>
      <c r="N7" s="189"/>
      <c r="O7" s="189"/>
      <c r="P7" s="189"/>
      <c r="Q7" s="189"/>
    </row>
    <row r="8" spans="2:17" ht="17.25" customHeight="1" x14ac:dyDescent="0.2">
      <c r="B8" s="426" t="s">
        <v>416</v>
      </c>
      <c r="C8" s="427"/>
      <c r="D8" s="412" t="s">
        <v>488</v>
      </c>
      <c r="E8" s="407" t="s">
        <v>489</v>
      </c>
      <c r="F8" s="425"/>
      <c r="G8" s="425"/>
      <c r="H8" s="425"/>
      <c r="I8" s="425"/>
      <c r="J8" s="425"/>
      <c r="K8" s="425"/>
      <c r="L8" s="425"/>
      <c r="M8" s="425"/>
      <c r="N8" s="425"/>
      <c r="O8" s="408"/>
      <c r="P8" s="407" t="s">
        <v>490</v>
      </c>
      <c r="Q8" s="408"/>
    </row>
    <row r="9" spans="2:17" ht="24.75" customHeight="1" x14ac:dyDescent="0.2">
      <c r="B9" s="428"/>
      <c r="C9" s="429"/>
      <c r="D9" s="413"/>
      <c r="E9" s="409" t="s">
        <v>491</v>
      </c>
      <c r="F9" s="410"/>
      <c r="G9" s="410"/>
      <c r="H9" s="410"/>
      <c r="I9" s="410"/>
      <c r="J9" s="410"/>
      <c r="K9" s="410"/>
      <c r="L9" s="410"/>
      <c r="M9" s="411"/>
      <c r="N9" s="409" t="s">
        <v>679</v>
      </c>
      <c r="O9" s="411"/>
      <c r="P9" s="412" t="s">
        <v>680</v>
      </c>
      <c r="Q9" s="415" t="s">
        <v>681</v>
      </c>
    </row>
    <row r="10" spans="2:17" ht="48.6" customHeight="1" x14ac:dyDescent="0.2">
      <c r="B10" s="428"/>
      <c r="C10" s="429"/>
      <c r="D10" s="413"/>
      <c r="E10" s="412" t="s">
        <v>682</v>
      </c>
      <c r="F10" s="418" t="s">
        <v>683</v>
      </c>
      <c r="G10" s="223"/>
      <c r="H10" s="223"/>
      <c r="I10" s="223"/>
      <c r="J10" s="418" t="s">
        <v>684</v>
      </c>
      <c r="K10" s="223"/>
      <c r="L10" s="223"/>
      <c r="M10" s="223"/>
      <c r="N10" s="412" t="s">
        <v>685</v>
      </c>
      <c r="O10" s="412" t="s">
        <v>686</v>
      </c>
      <c r="P10" s="413"/>
      <c r="Q10" s="416"/>
    </row>
    <row r="11" spans="2:17" ht="92.1" customHeight="1" x14ac:dyDescent="0.2">
      <c r="B11" s="428"/>
      <c r="C11" s="429"/>
      <c r="D11" s="224"/>
      <c r="E11" s="414"/>
      <c r="F11" s="414"/>
      <c r="G11" s="225" t="s">
        <v>687</v>
      </c>
      <c r="H11" s="225" t="s">
        <v>688</v>
      </c>
      <c r="I11" s="225" t="s">
        <v>689</v>
      </c>
      <c r="J11" s="414"/>
      <c r="K11" s="225" t="s">
        <v>690</v>
      </c>
      <c r="L11" s="225" t="s">
        <v>691</v>
      </c>
      <c r="M11" s="225" t="s">
        <v>692</v>
      </c>
      <c r="N11" s="414"/>
      <c r="O11" s="414"/>
      <c r="P11" s="414"/>
      <c r="Q11" s="417"/>
    </row>
    <row r="12" spans="2:17" x14ac:dyDescent="0.2">
      <c r="B12" s="430"/>
      <c r="C12" s="431"/>
      <c r="D12" s="216" t="s">
        <v>21</v>
      </c>
      <c r="E12" s="216" t="s">
        <v>30</v>
      </c>
      <c r="F12" s="216" t="s">
        <v>31</v>
      </c>
      <c r="G12" s="216" t="s">
        <v>24</v>
      </c>
      <c r="H12" s="216" t="s">
        <v>25</v>
      </c>
      <c r="I12" s="216" t="s">
        <v>26</v>
      </c>
      <c r="J12" s="216" t="s">
        <v>27</v>
      </c>
      <c r="K12" s="216" t="s">
        <v>370</v>
      </c>
      <c r="L12" s="216" t="s">
        <v>371</v>
      </c>
      <c r="M12" s="216" t="s">
        <v>372</v>
      </c>
      <c r="N12" s="216" t="s">
        <v>430</v>
      </c>
      <c r="O12" s="216" t="s">
        <v>431</v>
      </c>
      <c r="P12" s="216" t="s">
        <v>432</v>
      </c>
      <c r="Q12" s="216" t="s">
        <v>492</v>
      </c>
    </row>
    <row r="13" spans="2:17" x14ac:dyDescent="0.2">
      <c r="B13" s="226">
        <v>1</v>
      </c>
      <c r="C13" s="217" t="s">
        <v>477</v>
      </c>
      <c r="D13" s="245">
        <v>0</v>
      </c>
      <c r="E13" s="278">
        <v>0</v>
      </c>
      <c r="F13" s="278">
        <v>0</v>
      </c>
      <c r="G13" s="278">
        <v>0</v>
      </c>
      <c r="H13" s="278">
        <v>0</v>
      </c>
      <c r="I13" s="278">
        <v>0</v>
      </c>
      <c r="J13" s="278">
        <v>0</v>
      </c>
      <c r="K13" s="278">
        <v>0</v>
      </c>
      <c r="L13" s="278">
        <v>0</v>
      </c>
      <c r="M13" s="219">
        <v>0</v>
      </c>
      <c r="N13" s="219">
        <v>0</v>
      </c>
      <c r="O13" s="219">
        <v>0</v>
      </c>
      <c r="P13" s="219">
        <v>0</v>
      </c>
      <c r="Q13" s="245">
        <v>0</v>
      </c>
    </row>
    <row r="14" spans="2:17" x14ac:dyDescent="0.2">
      <c r="B14" s="226">
        <v>2</v>
      </c>
      <c r="C14" s="217" t="s">
        <v>460</v>
      </c>
      <c r="D14" s="245">
        <v>0</v>
      </c>
      <c r="E14" s="278">
        <v>0</v>
      </c>
      <c r="F14" s="278">
        <v>0</v>
      </c>
      <c r="G14" s="278">
        <v>0</v>
      </c>
      <c r="H14" s="278">
        <v>0</v>
      </c>
      <c r="I14" s="278">
        <v>0</v>
      </c>
      <c r="J14" s="278">
        <v>0</v>
      </c>
      <c r="K14" s="278">
        <v>0</v>
      </c>
      <c r="L14" s="278">
        <v>0</v>
      </c>
      <c r="M14" s="219">
        <v>0</v>
      </c>
      <c r="N14" s="219">
        <v>0</v>
      </c>
      <c r="O14" s="219">
        <v>0</v>
      </c>
      <c r="P14" s="219">
        <v>0</v>
      </c>
      <c r="Q14" s="245">
        <v>0</v>
      </c>
    </row>
    <row r="15" spans="2:17" x14ac:dyDescent="0.2">
      <c r="B15" s="226">
        <v>3</v>
      </c>
      <c r="C15" s="217" t="s">
        <v>461</v>
      </c>
      <c r="D15" s="245">
        <v>0</v>
      </c>
      <c r="E15" s="278">
        <v>0</v>
      </c>
      <c r="F15" s="278">
        <v>0</v>
      </c>
      <c r="G15" s="278">
        <v>0</v>
      </c>
      <c r="H15" s="278">
        <v>0</v>
      </c>
      <c r="I15" s="278">
        <v>0</v>
      </c>
      <c r="J15" s="278">
        <v>0</v>
      </c>
      <c r="K15" s="278">
        <v>0</v>
      </c>
      <c r="L15" s="278">
        <v>0</v>
      </c>
      <c r="M15" s="219">
        <v>0</v>
      </c>
      <c r="N15" s="219">
        <v>0</v>
      </c>
      <c r="O15" s="219">
        <v>0</v>
      </c>
      <c r="P15" s="219">
        <v>0</v>
      </c>
      <c r="Q15" s="245">
        <v>0</v>
      </c>
    </row>
    <row r="16" spans="2:17" x14ac:dyDescent="0.2">
      <c r="B16" s="227">
        <v>3.1</v>
      </c>
      <c r="C16" s="220" t="s">
        <v>479</v>
      </c>
      <c r="D16" s="245">
        <v>0</v>
      </c>
      <c r="E16" s="278">
        <v>0</v>
      </c>
      <c r="F16" s="278">
        <v>0</v>
      </c>
      <c r="G16" s="278">
        <v>0</v>
      </c>
      <c r="H16" s="278">
        <v>0</v>
      </c>
      <c r="I16" s="278">
        <v>0</v>
      </c>
      <c r="J16" s="278">
        <v>0</v>
      </c>
      <c r="K16" s="278">
        <v>0</v>
      </c>
      <c r="L16" s="278">
        <v>0</v>
      </c>
      <c r="M16" s="219">
        <v>0</v>
      </c>
      <c r="N16" s="219">
        <v>0</v>
      </c>
      <c r="O16" s="219">
        <v>0</v>
      </c>
      <c r="P16" s="219">
        <v>0</v>
      </c>
      <c r="Q16" s="245">
        <v>0</v>
      </c>
    </row>
    <row r="17" spans="2:17" x14ac:dyDescent="0.2">
      <c r="B17" s="227">
        <v>3.2</v>
      </c>
      <c r="C17" s="220" t="s">
        <v>480</v>
      </c>
      <c r="D17" s="245">
        <v>0</v>
      </c>
      <c r="E17" s="278">
        <v>0</v>
      </c>
      <c r="F17" s="278">
        <v>0</v>
      </c>
      <c r="G17" s="278">
        <v>0</v>
      </c>
      <c r="H17" s="278">
        <v>0</v>
      </c>
      <c r="I17" s="278">
        <v>0</v>
      </c>
      <c r="J17" s="278">
        <v>0</v>
      </c>
      <c r="K17" s="278">
        <v>0</v>
      </c>
      <c r="L17" s="278">
        <v>0</v>
      </c>
      <c r="M17" s="219">
        <v>0</v>
      </c>
      <c r="N17" s="219">
        <v>0</v>
      </c>
      <c r="O17" s="219">
        <v>0</v>
      </c>
      <c r="P17" s="219">
        <v>0</v>
      </c>
      <c r="Q17" s="245">
        <v>0</v>
      </c>
    </row>
    <row r="18" spans="2:17" x14ac:dyDescent="0.2">
      <c r="B18" s="227">
        <v>3.3</v>
      </c>
      <c r="C18" s="220" t="s">
        <v>493</v>
      </c>
      <c r="D18" s="245">
        <v>0</v>
      </c>
      <c r="E18" s="278">
        <v>0</v>
      </c>
      <c r="F18" s="278">
        <v>0</v>
      </c>
      <c r="G18" s="278">
        <v>0</v>
      </c>
      <c r="H18" s="278">
        <v>0</v>
      </c>
      <c r="I18" s="278">
        <v>0</v>
      </c>
      <c r="J18" s="278">
        <v>0</v>
      </c>
      <c r="K18" s="278">
        <v>0</v>
      </c>
      <c r="L18" s="278">
        <v>0</v>
      </c>
      <c r="M18" s="219">
        <v>0</v>
      </c>
      <c r="N18" s="219">
        <v>0</v>
      </c>
      <c r="O18" s="219">
        <v>0</v>
      </c>
      <c r="P18" s="219">
        <v>0</v>
      </c>
      <c r="Q18" s="245">
        <v>0</v>
      </c>
    </row>
    <row r="19" spans="2:17" x14ac:dyDescent="0.2">
      <c r="B19" s="226">
        <v>4</v>
      </c>
      <c r="C19" s="217" t="s">
        <v>464</v>
      </c>
      <c r="D19" s="245">
        <v>1752508121.7</v>
      </c>
      <c r="E19" s="278">
        <v>7.7761940388501429E-3</v>
      </c>
      <c r="F19" s="278">
        <v>0.56343490447973532</v>
      </c>
      <c r="G19" s="278">
        <v>0.55433407467329288</v>
      </c>
      <c r="H19" s="278">
        <v>0</v>
      </c>
      <c r="I19" s="278">
        <v>9.1008298064425459E-3</v>
      </c>
      <c r="J19" s="278">
        <v>1.3438804850247446E-2</v>
      </c>
      <c r="K19" s="278">
        <v>0</v>
      </c>
      <c r="L19" s="278">
        <v>1.3438804850247446E-2</v>
      </c>
      <c r="M19" s="219">
        <v>0</v>
      </c>
      <c r="N19" s="219">
        <v>0</v>
      </c>
      <c r="O19" s="219">
        <v>0</v>
      </c>
      <c r="P19" s="219">
        <v>0</v>
      </c>
      <c r="Q19" s="245">
        <v>619791542.11000001</v>
      </c>
    </row>
    <row r="20" spans="2:17" x14ac:dyDescent="0.2">
      <c r="B20" s="227">
        <v>4.0999999999999996</v>
      </c>
      <c r="C20" s="220" t="s">
        <v>494</v>
      </c>
      <c r="D20" s="245">
        <v>219697622.44</v>
      </c>
      <c r="E20" s="278">
        <v>0</v>
      </c>
      <c r="F20" s="278">
        <v>0.84443595884004696</v>
      </c>
      <c r="G20" s="278">
        <v>0.84443595884004696</v>
      </c>
      <c r="H20" s="278">
        <v>0</v>
      </c>
      <c r="I20" s="278">
        <v>0</v>
      </c>
      <c r="J20" s="278">
        <v>0</v>
      </c>
      <c r="K20" s="278">
        <v>0</v>
      </c>
      <c r="L20" s="278">
        <v>0</v>
      </c>
      <c r="M20" s="219">
        <v>0</v>
      </c>
      <c r="N20" s="219">
        <v>0</v>
      </c>
      <c r="O20" s="219">
        <v>0</v>
      </c>
      <c r="P20" s="219">
        <v>0</v>
      </c>
      <c r="Q20" s="245">
        <v>78202017.864999995</v>
      </c>
    </row>
    <row r="21" spans="2:17" ht="25.5" x14ac:dyDescent="0.2">
      <c r="B21" s="227">
        <v>4.2</v>
      </c>
      <c r="C21" s="220" t="s">
        <v>495</v>
      </c>
      <c r="D21" s="245">
        <v>973503041.57000005</v>
      </c>
      <c r="E21" s="278">
        <v>0</v>
      </c>
      <c r="F21" s="278">
        <v>0.80734662550459602</v>
      </c>
      <c r="G21" s="278">
        <v>0.80734662550459602</v>
      </c>
      <c r="H21" s="278">
        <v>0</v>
      </c>
      <c r="I21" s="278">
        <v>0</v>
      </c>
      <c r="J21" s="278">
        <v>0</v>
      </c>
      <c r="K21" s="278">
        <v>0</v>
      </c>
      <c r="L21" s="278">
        <v>0</v>
      </c>
      <c r="M21" s="219">
        <v>0</v>
      </c>
      <c r="N21" s="219">
        <v>0</v>
      </c>
      <c r="O21" s="219">
        <v>0</v>
      </c>
      <c r="P21" s="219">
        <v>0</v>
      </c>
      <c r="Q21" s="245">
        <v>335585432.88</v>
      </c>
    </row>
    <row r="22" spans="2:17" ht="25.5" x14ac:dyDescent="0.2">
      <c r="B22" s="227">
        <v>4.3</v>
      </c>
      <c r="C22" s="220" t="s">
        <v>467</v>
      </c>
      <c r="D22" s="245">
        <v>50210422.652000003</v>
      </c>
      <c r="E22" s="278">
        <v>0</v>
      </c>
      <c r="F22" s="278">
        <v>0</v>
      </c>
      <c r="G22" s="278">
        <v>0</v>
      </c>
      <c r="H22" s="278">
        <v>0</v>
      </c>
      <c r="I22" s="278">
        <v>0</v>
      </c>
      <c r="J22" s="278">
        <v>0</v>
      </c>
      <c r="K22" s="278">
        <v>0</v>
      </c>
      <c r="L22" s="278">
        <v>0</v>
      </c>
      <c r="M22" s="219">
        <v>0</v>
      </c>
      <c r="N22" s="219">
        <v>0</v>
      </c>
      <c r="O22" s="219">
        <v>0</v>
      </c>
      <c r="P22" s="219">
        <v>0</v>
      </c>
      <c r="Q22" s="245">
        <v>10287094.988</v>
      </c>
    </row>
    <row r="23" spans="2:17" x14ac:dyDescent="0.2">
      <c r="B23" s="227">
        <v>4.4000000000000004</v>
      </c>
      <c r="C23" s="220" t="s">
        <v>468</v>
      </c>
      <c r="D23" s="245">
        <v>237516125.11000001</v>
      </c>
      <c r="E23" s="278">
        <v>2.3180579728008511E-2</v>
      </c>
      <c r="F23" s="278">
        <v>5.7320856862643349E-2</v>
      </c>
      <c r="G23" s="278">
        <v>0</v>
      </c>
      <c r="H23" s="278">
        <v>0</v>
      </c>
      <c r="I23" s="278">
        <v>5.7320856862643349E-2</v>
      </c>
      <c r="J23" s="278">
        <v>2.7811235387663738E-2</v>
      </c>
      <c r="K23" s="278">
        <v>0</v>
      </c>
      <c r="L23" s="278">
        <v>2.7811235387663738E-2</v>
      </c>
      <c r="M23" s="219">
        <v>0</v>
      </c>
      <c r="N23" s="219">
        <v>0</v>
      </c>
      <c r="O23" s="219">
        <v>0</v>
      </c>
      <c r="P23" s="219">
        <v>0</v>
      </c>
      <c r="Q23" s="245">
        <v>87664036.504999995</v>
      </c>
    </row>
    <row r="24" spans="2:17" ht="25.5" x14ac:dyDescent="0.2">
      <c r="B24" s="227">
        <v>4.5</v>
      </c>
      <c r="C24" s="220" t="s">
        <v>469</v>
      </c>
      <c r="D24" s="245">
        <v>271580909.94</v>
      </c>
      <c r="E24" s="278">
        <v>2.9906673986748188E-2</v>
      </c>
      <c r="F24" s="278">
        <v>8.596518586360841E-3</v>
      </c>
      <c r="G24" s="278">
        <v>0</v>
      </c>
      <c r="H24" s="278">
        <v>0</v>
      </c>
      <c r="I24" s="278">
        <v>8.596518586360841E-3</v>
      </c>
      <c r="J24" s="278">
        <v>6.2397602930720934E-2</v>
      </c>
      <c r="K24" s="278">
        <v>0</v>
      </c>
      <c r="L24" s="278">
        <v>6.2397602930720934E-2</v>
      </c>
      <c r="M24" s="219">
        <v>0</v>
      </c>
      <c r="N24" s="219">
        <v>0</v>
      </c>
      <c r="O24" s="219">
        <v>0</v>
      </c>
      <c r="P24" s="219">
        <v>0</v>
      </c>
      <c r="Q24" s="245">
        <v>108052959.87</v>
      </c>
    </row>
    <row r="25" spans="2:17" x14ac:dyDescent="0.2">
      <c r="B25" s="226">
        <v>5</v>
      </c>
      <c r="C25" s="217" t="s">
        <v>496</v>
      </c>
      <c r="D25" s="244">
        <v>1752508121.7</v>
      </c>
      <c r="E25" s="279">
        <v>7.7761940388501429E-3</v>
      </c>
      <c r="F25" s="279">
        <v>0.56343490447973532</v>
      </c>
      <c r="G25" s="279">
        <v>0.55433407467329288</v>
      </c>
      <c r="H25" s="278">
        <v>0</v>
      </c>
      <c r="I25" s="279">
        <v>9.1008298064425459E-3</v>
      </c>
      <c r="J25" s="279">
        <v>1.3438804850247446E-2</v>
      </c>
      <c r="K25" s="278">
        <v>0</v>
      </c>
      <c r="L25" s="279">
        <v>1.3438804850247446E-2</v>
      </c>
      <c r="M25" s="218">
        <v>0</v>
      </c>
      <c r="N25" s="218">
        <v>0</v>
      </c>
      <c r="O25" s="218">
        <v>0</v>
      </c>
      <c r="P25" s="218">
        <v>0</v>
      </c>
      <c r="Q25" s="244">
        <v>619791542.11000001</v>
      </c>
    </row>
    <row r="26" spans="2:17" x14ac:dyDescent="0.2">
      <c r="B26" s="189"/>
      <c r="C26" s="189"/>
      <c r="D26" s="189"/>
      <c r="E26" s="189"/>
      <c r="F26" s="189"/>
      <c r="G26" s="189"/>
      <c r="H26" s="189"/>
      <c r="I26" s="189"/>
      <c r="J26" s="189"/>
      <c r="K26" s="189"/>
      <c r="L26" s="189"/>
      <c r="M26" s="189"/>
      <c r="N26" s="189"/>
      <c r="O26" s="189"/>
      <c r="P26" s="189"/>
      <c r="Q26" s="189"/>
    </row>
    <row r="27" spans="2:17" x14ac:dyDescent="0.2">
      <c r="B27" s="189"/>
      <c r="C27" s="189"/>
      <c r="D27" s="189"/>
      <c r="E27" s="189"/>
      <c r="F27" s="189"/>
      <c r="G27" s="189"/>
      <c r="H27" s="189"/>
      <c r="I27" s="189"/>
      <c r="J27" s="189"/>
      <c r="K27" s="189"/>
      <c r="L27" s="189"/>
      <c r="M27" s="189"/>
      <c r="N27" s="189"/>
      <c r="O27" s="189"/>
      <c r="P27" s="189"/>
      <c r="Q27" s="189"/>
    </row>
    <row r="28" spans="2:17" ht="17.25" customHeight="1" x14ac:dyDescent="0.2">
      <c r="B28" s="419" t="s">
        <v>450</v>
      </c>
      <c r="C28" s="420"/>
      <c r="D28" s="412" t="s">
        <v>488</v>
      </c>
      <c r="E28" s="407" t="s">
        <v>489</v>
      </c>
      <c r="F28" s="425"/>
      <c r="G28" s="425"/>
      <c r="H28" s="425"/>
      <c r="I28" s="425"/>
      <c r="J28" s="425"/>
      <c r="K28" s="425"/>
      <c r="L28" s="425"/>
      <c r="M28" s="425"/>
      <c r="N28" s="425"/>
      <c r="O28" s="408"/>
      <c r="P28" s="407" t="s">
        <v>490</v>
      </c>
      <c r="Q28" s="408"/>
    </row>
    <row r="29" spans="2:17" ht="21" customHeight="1" x14ac:dyDescent="0.2">
      <c r="B29" s="421"/>
      <c r="C29" s="422"/>
      <c r="D29" s="413"/>
      <c r="E29" s="409" t="s">
        <v>491</v>
      </c>
      <c r="F29" s="410"/>
      <c r="G29" s="410"/>
      <c r="H29" s="410"/>
      <c r="I29" s="410"/>
      <c r="J29" s="410"/>
      <c r="K29" s="410"/>
      <c r="L29" s="410"/>
      <c r="M29" s="411"/>
      <c r="N29" s="409" t="s">
        <v>679</v>
      </c>
      <c r="O29" s="411"/>
      <c r="P29" s="412" t="s">
        <v>680</v>
      </c>
      <c r="Q29" s="415" t="s">
        <v>681</v>
      </c>
    </row>
    <row r="30" spans="2:17" ht="36" customHeight="1" x14ac:dyDescent="0.2">
      <c r="B30" s="421"/>
      <c r="C30" s="422"/>
      <c r="D30" s="413"/>
      <c r="E30" s="412" t="s">
        <v>682</v>
      </c>
      <c r="F30" s="418" t="s">
        <v>683</v>
      </c>
      <c r="G30" s="223"/>
      <c r="H30" s="223"/>
      <c r="I30" s="223"/>
      <c r="J30" s="418" t="s">
        <v>684</v>
      </c>
      <c r="K30" s="223"/>
      <c r="L30" s="223"/>
      <c r="M30" s="223"/>
      <c r="N30" s="412" t="s">
        <v>685</v>
      </c>
      <c r="O30" s="412" t="s">
        <v>686</v>
      </c>
      <c r="P30" s="413"/>
      <c r="Q30" s="416"/>
    </row>
    <row r="31" spans="2:17" ht="92.45" customHeight="1" x14ac:dyDescent="0.2">
      <c r="B31" s="421"/>
      <c r="C31" s="422"/>
      <c r="D31" s="224"/>
      <c r="E31" s="414"/>
      <c r="F31" s="414"/>
      <c r="G31" s="225" t="s">
        <v>687</v>
      </c>
      <c r="H31" s="225" t="s">
        <v>688</v>
      </c>
      <c r="I31" s="225" t="s">
        <v>689</v>
      </c>
      <c r="J31" s="414"/>
      <c r="K31" s="225" t="s">
        <v>690</v>
      </c>
      <c r="L31" s="225" t="s">
        <v>691</v>
      </c>
      <c r="M31" s="225" t="s">
        <v>692</v>
      </c>
      <c r="N31" s="414"/>
      <c r="O31" s="414"/>
      <c r="P31" s="414"/>
      <c r="Q31" s="417"/>
    </row>
    <row r="32" spans="2:17" x14ac:dyDescent="0.2">
      <c r="B32" s="423"/>
      <c r="C32" s="424"/>
      <c r="D32" s="228" t="s">
        <v>21</v>
      </c>
      <c r="E32" s="228" t="s">
        <v>30</v>
      </c>
      <c r="F32" s="228" t="s">
        <v>31</v>
      </c>
      <c r="G32" s="228" t="s">
        <v>24</v>
      </c>
      <c r="H32" s="228" t="s">
        <v>25</v>
      </c>
      <c r="I32" s="228" t="s">
        <v>26</v>
      </c>
      <c r="J32" s="228" t="s">
        <v>27</v>
      </c>
      <c r="K32" s="228" t="s">
        <v>370</v>
      </c>
      <c r="L32" s="228" t="s">
        <v>371</v>
      </c>
      <c r="M32" s="228" t="s">
        <v>372</v>
      </c>
      <c r="N32" s="228" t="s">
        <v>430</v>
      </c>
      <c r="O32" s="228" t="s">
        <v>431</v>
      </c>
      <c r="P32" s="228" t="s">
        <v>432</v>
      </c>
      <c r="Q32" s="228" t="s">
        <v>492</v>
      </c>
    </row>
    <row r="33" spans="2:17" x14ac:dyDescent="0.2">
      <c r="B33" s="226">
        <v>1</v>
      </c>
      <c r="C33" s="217" t="s">
        <v>477</v>
      </c>
      <c r="D33" s="245">
        <v>0</v>
      </c>
      <c r="E33" s="280">
        <v>0</v>
      </c>
      <c r="F33" s="280">
        <v>0</v>
      </c>
      <c r="G33" s="280">
        <v>0</v>
      </c>
      <c r="H33" s="280">
        <v>0</v>
      </c>
      <c r="I33" s="280">
        <v>0</v>
      </c>
      <c r="J33" s="280">
        <v>0</v>
      </c>
      <c r="K33" s="280">
        <v>0</v>
      </c>
      <c r="L33" s="280">
        <v>0</v>
      </c>
      <c r="M33" s="219">
        <v>0</v>
      </c>
      <c r="N33" s="219">
        <v>0</v>
      </c>
      <c r="O33" s="219">
        <v>0</v>
      </c>
      <c r="P33" s="219">
        <v>0</v>
      </c>
      <c r="Q33" s="245">
        <v>0</v>
      </c>
    </row>
    <row r="34" spans="2:17" x14ac:dyDescent="0.2">
      <c r="B34" s="226">
        <v>2</v>
      </c>
      <c r="C34" s="217" t="s">
        <v>460</v>
      </c>
      <c r="D34" s="245">
        <v>0</v>
      </c>
      <c r="E34" s="280">
        <v>0</v>
      </c>
      <c r="F34" s="280">
        <v>0</v>
      </c>
      <c r="G34" s="280">
        <v>0</v>
      </c>
      <c r="H34" s="280">
        <v>0</v>
      </c>
      <c r="I34" s="280">
        <v>0</v>
      </c>
      <c r="J34" s="280">
        <v>0</v>
      </c>
      <c r="K34" s="280">
        <v>0</v>
      </c>
      <c r="L34" s="280">
        <v>0</v>
      </c>
      <c r="M34" s="219">
        <v>0</v>
      </c>
      <c r="N34" s="219">
        <v>0</v>
      </c>
      <c r="O34" s="219">
        <v>0</v>
      </c>
      <c r="P34" s="219">
        <v>0</v>
      </c>
      <c r="Q34" s="245">
        <v>0</v>
      </c>
    </row>
    <row r="35" spans="2:17" x14ac:dyDescent="0.2">
      <c r="B35" s="226">
        <v>3</v>
      </c>
      <c r="C35" s="217" t="s">
        <v>461</v>
      </c>
      <c r="D35" s="245">
        <v>1525492964.7</v>
      </c>
      <c r="E35" s="280">
        <v>5.1530631431302067E-3</v>
      </c>
      <c r="F35" s="280">
        <v>0.2912173581523958</v>
      </c>
      <c r="G35" s="280">
        <v>0.28053310352313549</v>
      </c>
      <c r="H35" s="280">
        <v>0</v>
      </c>
      <c r="I35" s="280">
        <v>1.0684254629260303E-2</v>
      </c>
      <c r="J35" s="280">
        <v>7.8974629406889704E-3</v>
      </c>
      <c r="K35" s="280">
        <v>0</v>
      </c>
      <c r="L35" s="280">
        <v>7.8974629406889704E-3</v>
      </c>
      <c r="M35" s="219">
        <v>0</v>
      </c>
      <c r="N35" s="219">
        <v>0</v>
      </c>
      <c r="O35" s="219">
        <v>0</v>
      </c>
      <c r="P35" s="219">
        <v>0</v>
      </c>
      <c r="Q35" s="245">
        <v>1321309336.5</v>
      </c>
    </row>
    <row r="36" spans="2:17" x14ac:dyDescent="0.2">
      <c r="B36" s="227">
        <v>3.1</v>
      </c>
      <c r="C36" s="220" t="s">
        <v>479</v>
      </c>
      <c r="D36" s="245">
        <v>762767231.95000005</v>
      </c>
      <c r="E36" s="280">
        <v>5.1585169848485648E-3</v>
      </c>
      <c r="F36" s="280">
        <v>0.37977726006849333</v>
      </c>
      <c r="G36" s="280">
        <v>0.36413925237706979</v>
      </c>
      <c r="H36" s="280">
        <v>0</v>
      </c>
      <c r="I36" s="280">
        <v>1.5638007691423612E-2</v>
      </c>
      <c r="J36" s="280">
        <v>1.1908689642812859E-2</v>
      </c>
      <c r="K36" s="280">
        <v>0</v>
      </c>
      <c r="L36" s="280">
        <v>1.1908689642812859E-2</v>
      </c>
      <c r="M36" s="219">
        <v>0</v>
      </c>
      <c r="N36" s="219">
        <v>0</v>
      </c>
      <c r="O36" s="219">
        <v>0</v>
      </c>
      <c r="P36" s="219">
        <v>0</v>
      </c>
      <c r="Q36" s="245">
        <v>404296685.08999997</v>
      </c>
    </row>
    <row r="37" spans="2:17" x14ac:dyDescent="0.2">
      <c r="B37" s="227">
        <v>3.2</v>
      </c>
      <c r="C37" s="220" t="s">
        <v>480</v>
      </c>
      <c r="D37" s="245">
        <v>198003182.91</v>
      </c>
      <c r="E37" s="280">
        <v>2.6738699460232833E-3</v>
      </c>
      <c r="F37" s="280">
        <v>0.46586937374601822</v>
      </c>
      <c r="G37" s="280">
        <v>0.46586937374601822</v>
      </c>
      <c r="H37" s="280">
        <v>0</v>
      </c>
      <c r="I37" s="280">
        <v>0</v>
      </c>
      <c r="J37" s="280">
        <v>5.3517281107630247E-4</v>
      </c>
      <c r="K37" s="280">
        <v>0</v>
      </c>
      <c r="L37" s="280">
        <v>5.3517281107630247E-4</v>
      </c>
      <c r="M37" s="219">
        <v>0</v>
      </c>
      <c r="N37" s="219">
        <v>0</v>
      </c>
      <c r="O37" s="219">
        <v>0</v>
      </c>
      <c r="P37" s="219">
        <v>0</v>
      </c>
      <c r="Q37" s="245">
        <v>376848340.39999998</v>
      </c>
    </row>
    <row r="38" spans="2:17" x14ac:dyDescent="0.2">
      <c r="B38" s="227">
        <v>3.3</v>
      </c>
      <c r="C38" s="220" t="s">
        <v>493</v>
      </c>
      <c r="D38" s="245">
        <v>564722549.83000004</v>
      </c>
      <c r="E38" s="280">
        <v>6.0149521052816849E-3</v>
      </c>
      <c r="F38" s="280">
        <v>0.11036351007191371</v>
      </c>
      <c r="G38" s="280">
        <v>0.10262414242789862</v>
      </c>
      <c r="H38" s="280">
        <v>0</v>
      </c>
      <c r="I38" s="280">
        <v>7.7393676440150865E-3</v>
      </c>
      <c r="J38" s="280">
        <v>5.0608922927911264E-3</v>
      </c>
      <c r="K38" s="280">
        <v>0</v>
      </c>
      <c r="L38" s="280">
        <v>5.0608922927911264E-3</v>
      </c>
      <c r="M38" s="219">
        <v>0</v>
      </c>
      <c r="N38" s="219">
        <v>0</v>
      </c>
      <c r="O38" s="219">
        <v>0</v>
      </c>
      <c r="P38" s="219">
        <v>0</v>
      </c>
      <c r="Q38" s="245">
        <v>540164311.03999996</v>
      </c>
    </row>
    <row r="39" spans="2:17" x14ac:dyDescent="0.2">
      <c r="B39" s="226">
        <v>4</v>
      </c>
      <c r="C39" s="217" t="s">
        <v>496</v>
      </c>
      <c r="D39" s="244">
        <v>1525492964.7</v>
      </c>
      <c r="E39" s="281">
        <v>5.1530631431302067E-3</v>
      </c>
      <c r="F39" s="281">
        <v>0.2912173581523958</v>
      </c>
      <c r="G39" s="281">
        <v>0.28053310352313549</v>
      </c>
      <c r="H39" s="281">
        <v>0</v>
      </c>
      <c r="I39" s="281">
        <v>1.0684254629260303E-2</v>
      </c>
      <c r="J39" s="281">
        <v>7.8974629406889704E-3</v>
      </c>
      <c r="K39" s="280">
        <v>0</v>
      </c>
      <c r="L39" s="281">
        <v>7.8974629406889704E-3</v>
      </c>
      <c r="M39" s="219">
        <v>0</v>
      </c>
      <c r="N39" s="219">
        <v>0</v>
      </c>
      <c r="O39" s="219">
        <v>0</v>
      </c>
      <c r="P39" s="218">
        <v>0</v>
      </c>
      <c r="Q39" s="244">
        <v>1321309336.5</v>
      </c>
    </row>
  </sheetData>
  <mergeCells count="26">
    <mergeCell ref="P8:Q8"/>
    <mergeCell ref="E9:M9"/>
    <mergeCell ref="N9:O9"/>
    <mergeCell ref="P9:P11"/>
    <mergeCell ref="Q9:Q11"/>
    <mergeCell ref="E10:E11"/>
    <mergeCell ref="F10:F11"/>
    <mergeCell ref="J10:J11"/>
    <mergeCell ref="N10:N11"/>
    <mergeCell ref="O10:O11"/>
    <mergeCell ref="B28:C32"/>
    <mergeCell ref="D28:D30"/>
    <mergeCell ref="E28:O28"/>
    <mergeCell ref="B8:C12"/>
    <mergeCell ref="D8:D10"/>
    <mergeCell ref="E8:O8"/>
    <mergeCell ref="P28:Q28"/>
    <mergeCell ref="E29:M29"/>
    <mergeCell ref="N29:O29"/>
    <mergeCell ref="P29:P31"/>
    <mergeCell ref="Q29:Q31"/>
    <mergeCell ref="E30:E31"/>
    <mergeCell ref="F30:F31"/>
    <mergeCell ref="J30:J31"/>
    <mergeCell ref="N30:N31"/>
    <mergeCell ref="O30:O31"/>
  </mergeCells>
  <pageMargins left="0.70866141732283472" right="0.70866141732283472" top="0.74803149606299213" bottom="0.74803149606299213" header="0.31496062992125984" footer="0.31496062992125984"/>
  <pageSetup paperSize="9" scale="46" fitToHeight="0" orientation="landscape" r:id="rId1"/>
  <headerFooter>
    <oddHeader>&amp;CDE
Anhang XXI</oddHeader>
    <oddFooter>&amp;C&amp;P</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3" tint="0.39997558519241921"/>
    <pageSetUpPr fitToPage="1"/>
  </sheetPr>
  <dimension ref="B2:O219"/>
  <sheetViews>
    <sheetView showGridLines="0" zoomScaleNormal="100" workbookViewId="0"/>
  </sheetViews>
  <sheetFormatPr baseColWidth="10" defaultColWidth="9.140625" defaultRowHeight="12.75" x14ac:dyDescent="0.2"/>
  <cols>
    <col min="1" max="1" width="5.7109375" style="191" customWidth="1"/>
    <col min="2" max="2" width="16" style="191" customWidth="1"/>
    <col min="3" max="3" width="20" style="191" customWidth="1"/>
    <col min="4" max="4" width="17.42578125" style="191" bestFit="1" customWidth="1"/>
    <col min="5" max="5" width="16" style="191" bestFit="1" customWidth="1"/>
    <col min="6" max="6" width="15.140625" style="191" customWidth="1"/>
    <col min="7" max="7" width="19.42578125" style="191" customWidth="1"/>
    <col min="8" max="8" width="14.140625" style="191" customWidth="1"/>
    <col min="9" max="9" width="11.42578125" style="191" customWidth="1"/>
    <col min="10" max="10" width="14.42578125" style="191" customWidth="1"/>
    <col min="11" max="11" width="17.5703125" style="191" customWidth="1"/>
    <col min="12" max="12" width="17.7109375" style="191" bestFit="1" customWidth="1"/>
    <col min="13" max="14" width="15.5703125" style="191" customWidth="1"/>
    <col min="15" max="15" width="14.85546875" style="191" customWidth="1"/>
    <col min="16" max="16384" width="9.140625" style="191"/>
  </cols>
  <sheetData>
    <row r="2" spans="2:15" x14ac:dyDescent="0.2">
      <c r="B2" s="188" t="s">
        <v>415</v>
      </c>
      <c r="C2" s="189"/>
      <c r="D2" s="189"/>
      <c r="E2" s="189"/>
      <c r="F2" s="189"/>
      <c r="G2" s="189"/>
      <c r="H2" s="189"/>
      <c r="I2" s="189"/>
      <c r="J2" s="189"/>
      <c r="K2" s="189"/>
      <c r="L2" s="189"/>
      <c r="M2" s="189"/>
      <c r="N2" s="190"/>
      <c r="O2" s="189"/>
    </row>
    <row r="3" spans="2:15" x14ac:dyDescent="0.2">
      <c r="B3" s="189"/>
      <c r="C3" s="189"/>
      <c r="D3" s="189"/>
      <c r="E3" s="189"/>
      <c r="F3" s="189"/>
      <c r="G3" s="189"/>
      <c r="H3" s="189"/>
      <c r="I3" s="189"/>
      <c r="J3" s="189"/>
      <c r="K3" s="189"/>
      <c r="L3" s="189"/>
      <c r="M3" s="189"/>
      <c r="N3" s="189"/>
      <c r="O3" s="189"/>
    </row>
    <row r="4" spans="2:15" x14ac:dyDescent="0.2">
      <c r="B4" s="189"/>
      <c r="C4" s="189"/>
      <c r="D4" s="189"/>
      <c r="E4" s="189"/>
      <c r="F4" s="189"/>
      <c r="G4" s="189"/>
      <c r="H4" s="189"/>
      <c r="I4" s="189"/>
      <c r="J4" s="189"/>
      <c r="K4" s="189"/>
      <c r="L4" s="189"/>
      <c r="M4" s="189"/>
      <c r="N4" s="189"/>
      <c r="O4" s="189"/>
    </row>
    <row r="5" spans="2:15" x14ac:dyDescent="0.2">
      <c r="B5" s="189"/>
      <c r="C5" s="189"/>
      <c r="D5" s="189"/>
      <c r="E5" s="189"/>
      <c r="F5" s="189"/>
      <c r="G5" s="189"/>
      <c r="H5" s="189"/>
      <c r="I5" s="189"/>
      <c r="J5" s="189"/>
      <c r="K5" s="189"/>
      <c r="L5" s="189"/>
      <c r="M5" s="189"/>
      <c r="N5" s="189"/>
      <c r="O5" s="189"/>
    </row>
    <row r="6" spans="2:15" x14ac:dyDescent="0.2">
      <c r="B6" s="42"/>
      <c r="C6" s="189"/>
      <c r="D6" s="189"/>
      <c r="E6" s="189"/>
      <c r="F6" s="189"/>
      <c r="G6" s="189"/>
      <c r="H6" s="189"/>
      <c r="I6" s="189"/>
      <c r="J6" s="189"/>
      <c r="K6" s="189"/>
      <c r="L6" s="189"/>
      <c r="M6" s="189"/>
      <c r="N6" s="189"/>
      <c r="O6" s="189"/>
    </row>
    <row r="7" spans="2:15" ht="89.25" x14ac:dyDescent="0.2">
      <c r="B7" s="434" t="s">
        <v>416</v>
      </c>
      <c r="C7" s="192" t="s">
        <v>417</v>
      </c>
      <c r="D7" s="192" t="s">
        <v>418</v>
      </c>
      <c r="E7" s="192" t="s">
        <v>419</v>
      </c>
      <c r="F7" s="54" t="s">
        <v>420</v>
      </c>
      <c r="G7" s="54" t="s">
        <v>421</v>
      </c>
      <c r="H7" s="54" t="s">
        <v>422</v>
      </c>
      <c r="I7" s="54" t="s">
        <v>423</v>
      </c>
      <c r="J7" s="54" t="s">
        <v>424</v>
      </c>
      <c r="K7" s="54" t="s">
        <v>425</v>
      </c>
      <c r="L7" s="192" t="s">
        <v>426</v>
      </c>
      <c r="M7" s="192" t="s">
        <v>427</v>
      </c>
      <c r="N7" s="192" t="s">
        <v>428</v>
      </c>
      <c r="O7" s="192" t="s">
        <v>429</v>
      </c>
    </row>
    <row r="8" spans="2:15" x14ac:dyDescent="0.2">
      <c r="B8" s="435"/>
      <c r="C8" s="65" t="s">
        <v>21</v>
      </c>
      <c r="D8" s="65" t="s">
        <v>30</v>
      </c>
      <c r="E8" s="65" t="s">
        <v>31</v>
      </c>
      <c r="F8" s="65" t="s">
        <v>24</v>
      </c>
      <c r="G8" s="65" t="s">
        <v>25</v>
      </c>
      <c r="H8" s="65" t="s">
        <v>26</v>
      </c>
      <c r="I8" s="65" t="s">
        <v>27</v>
      </c>
      <c r="J8" s="65" t="s">
        <v>370</v>
      </c>
      <c r="K8" s="65" t="s">
        <v>371</v>
      </c>
      <c r="L8" s="65" t="s">
        <v>372</v>
      </c>
      <c r="M8" s="65" t="s">
        <v>430</v>
      </c>
      <c r="N8" s="65" t="s">
        <v>431</v>
      </c>
      <c r="O8" s="65" t="s">
        <v>432</v>
      </c>
    </row>
    <row r="9" spans="2:15" ht="15" customHeight="1" x14ac:dyDescent="0.2">
      <c r="B9" s="436" t="s">
        <v>556</v>
      </c>
      <c r="C9" s="437"/>
      <c r="D9" s="437"/>
      <c r="E9" s="437"/>
      <c r="F9" s="437"/>
      <c r="G9" s="437"/>
      <c r="H9" s="437"/>
      <c r="I9" s="437"/>
      <c r="J9" s="437"/>
      <c r="K9" s="437"/>
      <c r="L9" s="437"/>
      <c r="M9" s="437"/>
      <c r="N9" s="437"/>
      <c r="O9" s="438"/>
    </row>
    <row r="10" spans="2:15" x14ac:dyDescent="0.2">
      <c r="B10" s="197"/>
      <c r="C10" s="198" t="s">
        <v>557</v>
      </c>
      <c r="D10" s="246">
        <v>155666.47</v>
      </c>
      <c r="E10" s="247">
        <v>0</v>
      </c>
      <c r="F10" s="282">
        <v>0</v>
      </c>
      <c r="G10" s="247">
        <v>155666.47</v>
      </c>
      <c r="H10" s="282">
        <v>2.9999999999999997E-4</v>
      </c>
      <c r="I10" s="249">
        <v>4</v>
      </c>
      <c r="J10" s="282">
        <v>0.41499999999999998</v>
      </c>
      <c r="K10" s="199">
        <v>0</v>
      </c>
      <c r="L10" s="247">
        <v>6773.3576087000001</v>
      </c>
      <c r="M10" s="284">
        <v>4.3511988199999997E-2</v>
      </c>
      <c r="N10" s="247">
        <v>19.380475515000001</v>
      </c>
      <c r="O10" s="247">
        <v>0</v>
      </c>
    </row>
    <row r="11" spans="2:15" x14ac:dyDescent="0.2">
      <c r="B11" s="200"/>
      <c r="C11" s="198" t="s">
        <v>558</v>
      </c>
      <c r="D11" s="247">
        <v>155666.47</v>
      </c>
      <c r="E11" s="247">
        <v>0</v>
      </c>
      <c r="F11" s="282">
        <v>0</v>
      </c>
      <c r="G11" s="247">
        <v>155666.47</v>
      </c>
      <c r="H11" s="282">
        <v>2.9999999999999997E-4</v>
      </c>
      <c r="I11" s="249">
        <v>4</v>
      </c>
      <c r="J11" s="282">
        <v>0.41499999999999998</v>
      </c>
      <c r="K11" s="199">
        <v>0</v>
      </c>
      <c r="L11" s="247">
        <v>6773.3576087000001</v>
      </c>
      <c r="M11" s="284">
        <v>4.3511988199999997E-2</v>
      </c>
      <c r="N11" s="247">
        <v>19.380475515000001</v>
      </c>
      <c r="O11" s="247">
        <v>0</v>
      </c>
    </row>
    <row r="12" spans="2:15" x14ac:dyDescent="0.2">
      <c r="B12" s="200"/>
      <c r="C12" s="198" t="s">
        <v>559</v>
      </c>
      <c r="D12" s="247">
        <v>0</v>
      </c>
      <c r="E12" s="247">
        <v>0</v>
      </c>
      <c r="F12" s="283">
        <v>0</v>
      </c>
      <c r="G12" s="247">
        <v>0</v>
      </c>
      <c r="H12" s="283">
        <v>0</v>
      </c>
      <c r="I12" s="249">
        <v>0</v>
      </c>
      <c r="J12" s="283">
        <v>0</v>
      </c>
      <c r="K12" s="199">
        <v>0</v>
      </c>
      <c r="L12" s="247">
        <v>0</v>
      </c>
      <c r="M12" s="283">
        <v>0</v>
      </c>
      <c r="N12" s="247">
        <v>0</v>
      </c>
      <c r="O12" s="247">
        <v>0</v>
      </c>
    </row>
    <row r="13" spans="2:15" x14ac:dyDescent="0.2">
      <c r="B13" s="200"/>
      <c r="C13" s="198" t="s">
        <v>560</v>
      </c>
      <c r="D13" s="247">
        <v>0</v>
      </c>
      <c r="E13" s="247">
        <v>0</v>
      </c>
      <c r="F13" s="283">
        <v>0</v>
      </c>
      <c r="G13" s="247">
        <v>0</v>
      </c>
      <c r="H13" s="283">
        <v>0</v>
      </c>
      <c r="I13" s="249">
        <v>0</v>
      </c>
      <c r="J13" s="283">
        <v>0</v>
      </c>
      <c r="K13" s="199">
        <v>0</v>
      </c>
      <c r="L13" s="247">
        <v>0</v>
      </c>
      <c r="M13" s="283">
        <v>0</v>
      </c>
      <c r="N13" s="247">
        <v>0</v>
      </c>
      <c r="O13" s="247">
        <v>0</v>
      </c>
    </row>
    <row r="14" spans="2:15" x14ac:dyDescent="0.2">
      <c r="B14" s="200"/>
      <c r="C14" s="198" t="s">
        <v>561</v>
      </c>
      <c r="D14" s="247">
        <v>369855687.88</v>
      </c>
      <c r="E14" s="247">
        <v>114931393.22</v>
      </c>
      <c r="F14" s="282">
        <v>0.84174453309999997</v>
      </c>
      <c r="G14" s="247">
        <v>484787081.10000002</v>
      </c>
      <c r="H14" s="282">
        <v>3.8999999999999998E-3</v>
      </c>
      <c r="I14" s="249">
        <v>21569</v>
      </c>
      <c r="J14" s="282">
        <v>0.28989999999999999</v>
      </c>
      <c r="K14" s="199">
        <v>0</v>
      </c>
      <c r="L14" s="247">
        <v>78909576.726999998</v>
      </c>
      <c r="M14" s="284">
        <v>0.1627716162</v>
      </c>
      <c r="N14" s="247">
        <v>548012.62671999994</v>
      </c>
      <c r="O14" s="247">
        <v>146604.1</v>
      </c>
    </row>
    <row r="15" spans="2:15" x14ac:dyDescent="0.2">
      <c r="B15" s="200"/>
      <c r="C15" s="198" t="s">
        <v>562</v>
      </c>
      <c r="D15" s="247">
        <v>0</v>
      </c>
      <c r="E15" s="247">
        <v>0</v>
      </c>
      <c r="F15" s="283">
        <v>0</v>
      </c>
      <c r="G15" s="247">
        <v>0</v>
      </c>
      <c r="H15" s="283">
        <v>0</v>
      </c>
      <c r="I15" s="249">
        <v>0</v>
      </c>
      <c r="J15" s="283">
        <v>0</v>
      </c>
      <c r="K15" s="199">
        <v>0</v>
      </c>
      <c r="L15" s="247">
        <v>0</v>
      </c>
      <c r="M15" s="283">
        <v>0</v>
      </c>
      <c r="N15" s="247">
        <v>0</v>
      </c>
      <c r="O15" s="247">
        <v>0</v>
      </c>
    </row>
    <row r="16" spans="2:15" x14ac:dyDescent="0.2">
      <c r="B16" s="200"/>
      <c r="C16" s="198" t="s">
        <v>563</v>
      </c>
      <c r="D16" s="247">
        <v>829446004.42999995</v>
      </c>
      <c r="E16" s="247">
        <v>91462205.011999995</v>
      </c>
      <c r="F16" s="282">
        <v>0.79891912220000005</v>
      </c>
      <c r="G16" s="247">
        <v>920908209.44000006</v>
      </c>
      <c r="H16" s="282">
        <v>1.55E-2</v>
      </c>
      <c r="I16" s="249">
        <v>9754</v>
      </c>
      <c r="J16" s="282">
        <v>0.25569999999999998</v>
      </c>
      <c r="K16" s="199">
        <v>0</v>
      </c>
      <c r="L16" s="247">
        <v>343496871.95999998</v>
      </c>
      <c r="M16" s="284">
        <v>0.37299794749999998</v>
      </c>
      <c r="N16" s="247">
        <v>3630235.6464</v>
      </c>
      <c r="O16" s="247">
        <v>1303220.69</v>
      </c>
    </row>
    <row r="17" spans="2:15" x14ac:dyDescent="0.2">
      <c r="B17" s="200"/>
      <c r="C17" s="198" t="s">
        <v>564</v>
      </c>
      <c r="D17" s="247">
        <v>309529709.30000001</v>
      </c>
      <c r="E17" s="247">
        <v>53750435.233000003</v>
      </c>
      <c r="F17" s="282">
        <v>0.2021213912</v>
      </c>
      <c r="G17" s="247">
        <v>363280144.52999997</v>
      </c>
      <c r="H17" s="282">
        <v>8.6999999999999994E-3</v>
      </c>
      <c r="I17" s="249">
        <v>4621</v>
      </c>
      <c r="J17" s="282">
        <v>0.26300000000000001</v>
      </c>
      <c r="K17" s="199">
        <v>0</v>
      </c>
      <c r="L17" s="247">
        <v>97794190.908999994</v>
      </c>
      <c r="M17" s="284">
        <v>0.26919773180000001</v>
      </c>
      <c r="N17" s="247">
        <v>831357.39124999999</v>
      </c>
      <c r="O17" s="247">
        <v>280595.39</v>
      </c>
    </row>
    <row r="18" spans="2:15" x14ac:dyDescent="0.2">
      <c r="B18" s="200"/>
      <c r="C18" s="198" t="s">
        <v>565</v>
      </c>
      <c r="D18" s="247">
        <v>519916295.13</v>
      </c>
      <c r="E18" s="247">
        <v>37711769.778999999</v>
      </c>
      <c r="F18" s="282">
        <v>0.199593139</v>
      </c>
      <c r="G18" s="247">
        <v>557628064.90999997</v>
      </c>
      <c r="H18" s="282">
        <v>0.02</v>
      </c>
      <c r="I18" s="249">
        <v>5133</v>
      </c>
      <c r="J18" s="282">
        <v>0.251</v>
      </c>
      <c r="K18" s="199">
        <v>0</v>
      </c>
      <c r="L18" s="247">
        <v>245702681.05000001</v>
      </c>
      <c r="M18" s="284">
        <v>0.44062108150000001</v>
      </c>
      <c r="N18" s="247">
        <v>2798878.2551000002</v>
      </c>
      <c r="O18" s="247">
        <v>1022625.3</v>
      </c>
    </row>
    <row r="19" spans="2:15" x14ac:dyDescent="0.2">
      <c r="B19" s="200"/>
      <c r="C19" s="198" t="s">
        <v>566</v>
      </c>
      <c r="D19" s="247">
        <v>260384491.47999999</v>
      </c>
      <c r="E19" s="247">
        <v>20957389.515999999</v>
      </c>
      <c r="F19" s="282">
        <v>0.79537213839999998</v>
      </c>
      <c r="G19" s="247">
        <v>281341881</v>
      </c>
      <c r="H19" s="282">
        <v>4.2099999999999999E-2</v>
      </c>
      <c r="I19" s="249">
        <v>3849</v>
      </c>
      <c r="J19" s="282">
        <v>0.26729999999999998</v>
      </c>
      <c r="K19" s="199">
        <v>0</v>
      </c>
      <c r="L19" s="247">
        <v>165004437.56999999</v>
      </c>
      <c r="M19" s="284">
        <v>0.58649084520000005</v>
      </c>
      <c r="N19" s="247">
        <v>3233606.0129</v>
      </c>
      <c r="O19" s="247">
        <v>3577171.36</v>
      </c>
    </row>
    <row r="20" spans="2:15" x14ac:dyDescent="0.2">
      <c r="B20" s="200"/>
      <c r="C20" s="198" t="s">
        <v>567</v>
      </c>
      <c r="D20" s="247">
        <v>204822715.55000001</v>
      </c>
      <c r="E20" s="247">
        <v>15184528.463</v>
      </c>
      <c r="F20" s="282">
        <v>0.2009685537</v>
      </c>
      <c r="G20" s="247">
        <v>220007244.00999999</v>
      </c>
      <c r="H20" s="282">
        <v>3.4000000000000002E-2</v>
      </c>
      <c r="I20" s="249">
        <v>2636</v>
      </c>
      <c r="J20" s="282">
        <v>0.25929999999999997</v>
      </c>
      <c r="K20" s="199">
        <v>0</v>
      </c>
      <c r="L20" s="247">
        <v>121909014.05</v>
      </c>
      <c r="M20" s="284">
        <v>0.55411363660000001</v>
      </c>
      <c r="N20" s="247">
        <v>1939875.4979000001</v>
      </c>
      <c r="O20" s="247">
        <v>2070963.5</v>
      </c>
    </row>
    <row r="21" spans="2:15" x14ac:dyDescent="0.2">
      <c r="B21" s="200"/>
      <c r="C21" s="198" t="s">
        <v>568</v>
      </c>
      <c r="D21" s="247">
        <v>55561775.93</v>
      </c>
      <c r="E21" s="247">
        <v>5772861.0526999999</v>
      </c>
      <c r="F21" s="282">
        <v>0.2140949271</v>
      </c>
      <c r="G21" s="247">
        <v>61334636.983000003</v>
      </c>
      <c r="H21" s="282">
        <v>7.1300000000000002E-2</v>
      </c>
      <c r="I21" s="249">
        <v>1213</v>
      </c>
      <c r="J21" s="282">
        <v>0.29580000000000001</v>
      </c>
      <c r="K21" s="199">
        <v>0</v>
      </c>
      <c r="L21" s="247">
        <v>43095423.512000002</v>
      </c>
      <c r="M21" s="284">
        <v>0.70262784020000002</v>
      </c>
      <c r="N21" s="247">
        <v>1293730.5149000001</v>
      </c>
      <c r="O21" s="247">
        <v>1506207.86</v>
      </c>
    </row>
    <row r="22" spans="2:15" x14ac:dyDescent="0.2">
      <c r="B22" s="200"/>
      <c r="C22" s="198" t="s">
        <v>569</v>
      </c>
      <c r="D22" s="247">
        <v>36769599.740000002</v>
      </c>
      <c r="E22" s="247">
        <v>4831706.1405999996</v>
      </c>
      <c r="F22" s="282">
        <v>0.83209388070000001</v>
      </c>
      <c r="G22" s="247">
        <v>41601305.880999997</v>
      </c>
      <c r="H22" s="282">
        <v>0.13439999999999999</v>
      </c>
      <c r="I22" s="249">
        <v>1494</v>
      </c>
      <c r="J22" s="282">
        <v>0.30209999999999998</v>
      </c>
      <c r="K22" s="199">
        <v>0</v>
      </c>
      <c r="L22" s="247">
        <v>32373882.504000001</v>
      </c>
      <c r="M22" s="284">
        <v>0.77819390089999996</v>
      </c>
      <c r="N22" s="247">
        <v>1654824.8862999999</v>
      </c>
      <c r="O22" s="247">
        <v>1867637.99</v>
      </c>
    </row>
    <row r="23" spans="2:15" x14ac:dyDescent="0.2">
      <c r="B23" s="200"/>
      <c r="C23" s="198" t="s">
        <v>570</v>
      </c>
      <c r="D23" s="247">
        <v>31149518.879999999</v>
      </c>
      <c r="E23" s="247">
        <v>4237871.7925000004</v>
      </c>
      <c r="F23" s="282">
        <v>0.1611007357</v>
      </c>
      <c r="G23" s="247">
        <v>35387390.671999998</v>
      </c>
      <c r="H23" s="282">
        <v>0.11799999999999999</v>
      </c>
      <c r="I23" s="249">
        <v>1124</v>
      </c>
      <c r="J23" s="282">
        <v>0.31090000000000001</v>
      </c>
      <c r="K23" s="199">
        <v>0</v>
      </c>
      <c r="L23" s="247">
        <v>26409327.629999999</v>
      </c>
      <c r="M23" s="284">
        <v>0.74629203020000001</v>
      </c>
      <c r="N23" s="247">
        <v>1298175.0463</v>
      </c>
      <c r="O23" s="247">
        <v>1399672.43</v>
      </c>
    </row>
    <row r="24" spans="2:15" x14ac:dyDescent="0.2">
      <c r="B24" s="200"/>
      <c r="C24" s="198" t="s">
        <v>571</v>
      </c>
      <c r="D24" s="247">
        <v>5620080.8600000003</v>
      </c>
      <c r="E24" s="247">
        <v>593834.34809999994</v>
      </c>
      <c r="F24" s="282">
        <v>0.2134422285</v>
      </c>
      <c r="G24" s="247">
        <v>6213915.2081000004</v>
      </c>
      <c r="H24" s="282">
        <v>0.22770000000000001</v>
      </c>
      <c r="I24" s="249">
        <v>370</v>
      </c>
      <c r="J24" s="282">
        <v>0.25209999999999999</v>
      </c>
      <c r="K24" s="199">
        <v>0</v>
      </c>
      <c r="L24" s="247">
        <v>5964554.8740999997</v>
      </c>
      <c r="M24" s="284">
        <v>0.95987065709999997</v>
      </c>
      <c r="N24" s="247">
        <v>356649.83993999998</v>
      </c>
      <c r="O24" s="247">
        <v>467965.56</v>
      </c>
    </row>
    <row r="25" spans="2:15" x14ac:dyDescent="0.2">
      <c r="B25" s="200"/>
      <c r="C25" s="198" t="s">
        <v>572</v>
      </c>
      <c r="D25" s="247">
        <v>0</v>
      </c>
      <c r="E25" s="247">
        <v>0</v>
      </c>
      <c r="F25" s="283">
        <v>0</v>
      </c>
      <c r="G25" s="247">
        <v>0</v>
      </c>
      <c r="H25" s="283">
        <v>0</v>
      </c>
      <c r="I25" s="249">
        <v>0</v>
      </c>
      <c r="J25" s="283">
        <v>0</v>
      </c>
      <c r="K25" s="199">
        <v>0</v>
      </c>
      <c r="L25" s="247">
        <v>0</v>
      </c>
      <c r="M25" s="283">
        <v>0</v>
      </c>
      <c r="N25" s="247">
        <v>0</v>
      </c>
      <c r="O25" s="247">
        <v>0</v>
      </c>
    </row>
    <row r="26" spans="2:15" x14ac:dyDescent="0.2">
      <c r="B26" s="201"/>
      <c r="C26" s="198" t="s">
        <v>573</v>
      </c>
      <c r="D26" s="247">
        <v>23411475.239999998</v>
      </c>
      <c r="E26" s="247">
        <v>302502.57880000002</v>
      </c>
      <c r="F26" s="282">
        <v>0.64910402590000005</v>
      </c>
      <c r="G26" s="247">
        <v>23713977.818999998</v>
      </c>
      <c r="H26" s="282">
        <v>1</v>
      </c>
      <c r="I26" s="249">
        <v>698</v>
      </c>
      <c r="J26" s="282">
        <v>0.59540000000000004</v>
      </c>
      <c r="K26" s="199">
        <v>0</v>
      </c>
      <c r="L26" s="247">
        <v>0</v>
      </c>
      <c r="M26" s="284">
        <v>0</v>
      </c>
      <c r="N26" s="247">
        <v>14120206.716</v>
      </c>
      <c r="O26" s="247">
        <v>8664433.1999999993</v>
      </c>
    </row>
    <row r="27" spans="2:15" ht="15" customHeight="1" x14ac:dyDescent="0.2">
      <c r="B27" s="432" t="s">
        <v>574</v>
      </c>
      <c r="C27" s="433"/>
      <c r="D27" s="248">
        <v>1520022925.24</v>
      </c>
      <c r="E27" s="248">
        <v>232485196.46739998</v>
      </c>
      <c r="F27" s="202"/>
      <c r="G27" s="248">
        <v>1752508121.7100003</v>
      </c>
      <c r="H27" s="202"/>
      <c r="I27" s="250">
        <v>37368</v>
      </c>
      <c r="J27" s="204"/>
      <c r="K27" s="203">
        <v>0</v>
      </c>
      <c r="L27" s="248">
        <v>619791542.11860871</v>
      </c>
      <c r="M27" s="285">
        <v>0.35365972598965789</v>
      </c>
      <c r="N27" s="248">
        <v>23186905.268795513</v>
      </c>
      <c r="O27" s="248">
        <v>15559067.34</v>
      </c>
    </row>
    <row r="28" spans="2:15" ht="15" customHeight="1" x14ac:dyDescent="0.2">
      <c r="B28" s="141"/>
      <c r="C28" s="141"/>
      <c r="D28" s="141"/>
      <c r="E28" s="141"/>
      <c r="F28" s="141"/>
      <c r="G28" s="141"/>
      <c r="H28" s="141"/>
      <c r="I28" s="141"/>
      <c r="J28" s="141"/>
      <c r="K28" s="141"/>
      <c r="L28" s="141"/>
      <c r="M28" s="141"/>
      <c r="N28" s="141"/>
      <c r="O28" s="141"/>
    </row>
    <row r="29" spans="2:15" x14ac:dyDescent="0.2">
      <c r="B29" s="141"/>
      <c r="C29" s="141"/>
      <c r="D29" s="141"/>
      <c r="E29" s="141"/>
      <c r="F29" s="141"/>
      <c r="G29" s="141"/>
      <c r="H29" s="141"/>
      <c r="I29" s="141"/>
      <c r="J29" s="141"/>
      <c r="K29" s="141"/>
      <c r="L29" s="141"/>
      <c r="M29" s="141"/>
      <c r="N29" s="141"/>
      <c r="O29" s="141"/>
    </row>
    <row r="30" spans="2:15" x14ac:dyDescent="0.2">
      <c r="B30" s="141"/>
      <c r="C30" s="141"/>
      <c r="D30" s="141"/>
      <c r="E30" s="141"/>
      <c r="F30" s="141"/>
      <c r="G30" s="141"/>
      <c r="H30" s="141"/>
      <c r="I30" s="141"/>
      <c r="J30" s="141"/>
      <c r="K30" s="141"/>
      <c r="L30" s="141"/>
      <c r="M30" s="141"/>
      <c r="N30" s="141"/>
      <c r="O30" s="141"/>
    </row>
    <row r="31" spans="2:15" ht="89.25" x14ac:dyDescent="0.2">
      <c r="B31" s="439" t="s">
        <v>416</v>
      </c>
      <c r="C31" s="192" t="s">
        <v>417</v>
      </c>
      <c r="D31" s="192" t="s">
        <v>418</v>
      </c>
      <c r="E31" s="192" t="s">
        <v>419</v>
      </c>
      <c r="F31" s="54" t="s">
        <v>420</v>
      </c>
      <c r="G31" s="54" t="s">
        <v>421</v>
      </c>
      <c r="H31" s="54" t="s">
        <v>422</v>
      </c>
      <c r="I31" s="54" t="s">
        <v>423</v>
      </c>
      <c r="J31" s="54" t="s">
        <v>424</v>
      </c>
      <c r="K31" s="54" t="s">
        <v>425</v>
      </c>
      <c r="L31" s="192" t="s">
        <v>426</v>
      </c>
      <c r="M31" s="192" t="s">
        <v>427</v>
      </c>
      <c r="N31" s="192" t="s">
        <v>428</v>
      </c>
      <c r="O31" s="192" t="s">
        <v>429</v>
      </c>
    </row>
    <row r="32" spans="2:15" x14ac:dyDescent="0.2">
      <c r="B32" s="440"/>
      <c r="C32" s="193" t="s">
        <v>21</v>
      </c>
      <c r="D32" s="65" t="s">
        <v>30</v>
      </c>
      <c r="E32" s="65" t="s">
        <v>31</v>
      </c>
      <c r="F32" s="65" t="s">
        <v>24</v>
      </c>
      <c r="G32" s="65" t="s">
        <v>25</v>
      </c>
      <c r="H32" s="65" t="s">
        <v>26</v>
      </c>
      <c r="I32" s="65" t="s">
        <v>27</v>
      </c>
      <c r="J32" s="65" t="s">
        <v>370</v>
      </c>
      <c r="K32" s="65" t="s">
        <v>371</v>
      </c>
      <c r="L32" s="65" t="s">
        <v>372</v>
      </c>
      <c r="M32" s="65" t="s">
        <v>430</v>
      </c>
      <c r="N32" s="65" t="s">
        <v>431</v>
      </c>
      <c r="O32" s="65" t="s">
        <v>432</v>
      </c>
    </row>
    <row r="33" spans="2:15" ht="15" customHeight="1" x14ac:dyDescent="0.2">
      <c r="B33" s="436" t="s">
        <v>697</v>
      </c>
      <c r="C33" s="437"/>
      <c r="D33" s="437"/>
      <c r="E33" s="437"/>
      <c r="F33" s="437"/>
      <c r="G33" s="437"/>
      <c r="H33" s="437"/>
      <c r="I33" s="437"/>
      <c r="J33" s="437"/>
      <c r="K33" s="437"/>
      <c r="L33" s="437"/>
      <c r="M33" s="437"/>
      <c r="N33" s="437"/>
      <c r="O33" s="438"/>
    </row>
    <row r="34" spans="2:15" x14ac:dyDescent="0.2">
      <c r="B34" s="197"/>
      <c r="C34" s="198" t="s">
        <v>557</v>
      </c>
      <c r="D34" s="246">
        <v>0</v>
      </c>
      <c r="E34" s="247">
        <v>0</v>
      </c>
      <c r="F34" s="282">
        <v>0</v>
      </c>
      <c r="G34" s="247">
        <v>0</v>
      </c>
      <c r="H34" s="282">
        <v>0</v>
      </c>
      <c r="I34" s="249">
        <v>0</v>
      </c>
      <c r="J34" s="282">
        <v>0</v>
      </c>
      <c r="K34" s="199">
        <v>0</v>
      </c>
      <c r="L34" s="247">
        <v>0</v>
      </c>
      <c r="M34" s="284">
        <v>0</v>
      </c>
      <c r="N34" s="247">
        <v>0</v>
      </c>
      <c r="O34" s="247">
        <v>0</v>
      </c>
    </row>
    <row r="35" spans="2:15" x14ac:dyDescent="0.2">
      <c r="B35" s="200"/>
      <c r="C35" s="198" t="s">
        <v>558</v>
      </c>
      <c r="D35" s="247">
        <v>0</v>
      </c>
      <c r="E35" s="247">
        <v>0</v>
      </c>
      <c r="F35" s="282">
        <v>0</v>
      </c>
      <c r="G35" s="247">
        <v>0</v>
      </c>
      <c r="H35" s="282">
        <v>0</v>
      </c>
      <c r="I35" s="249">
        <v>0</v>
      </c>
      <c r="J35" s="282">
        <v>0</v>
      </c>
      <c r="K35" s="199">
        <v>0</v>
      </c>
      <c r="L35" s="247">
        <v>0</v>
      </c>
      <c r="M35" s="284">
        <v>0</v>
      </c>
      <c r="N35" s="247">
        <v>0</v>
      </c>
      <c r="O35" s="247">
        <v>0</v>
      </c>
    </row>
    <row r="36" spans="2:15" x14ac:dyDescent="0.2">
      <c r="B36" s="200"/>
      <c r="C36" s="198" t="s">
        <v>559</v>
      </c>
      <c r="D36" s="247">
        <v>0</v>
      </c>
      <c r="E36" s="247">
        <v>0</v>
      </c>
      <c r="F36" s="283">
        <v>0</v>
      </c>
      <c r="G36" s="247">
        <v>0</v>
      </c>
      <c r="H36" s="283">
        <v>0</v>
      </c>
      <c r="I36" s="249">
        <v>0</v>
      </c>
      <c r="J36" s="283">
        <v>0</v>
      </c>
      <c r="K36" s="199">
        <v>0</v>
      </c>
      <c r="L36" s="247">
        <v>0</v>
      </c>
      <c r="M36" s="283">
        <v>0</v>
      </c>
      <c r="N36" s="247">
        <v>0</v>
      </c>
      <c r="O36" s="247">
        <v>0</v>
      </c>
    </row>
    <row r="37" spans="2:15" x14ac:dyDescent="0.2">
      <c r="B37" s="200"/>
      <c r="C37" s="198" t="s">
        <v>560</v>
      </c>
      <c r="D37" s="247">
        <v>0</v>
      </c>
      <c r="E37" s="247">
        <v>0</v>
      </c>
      <c r="F37" s="283">
        <v>0</v>
      </c>
      <c r="G37" s="247">
        <v>0</v>
      </c>
      <c r="H37" s="283">
        <v>0</v>
      </c>
      <c r="I37" s="249">
        <v>0</v>
      </c>
      <c r="J37" s="283">
        <v>0</v>
      </c>
      <c r="K37" s="199">
        <v>0</v>
      </c>
      <c r="L37" s="247">
        <v>0</v>
      </c>
      <c r="M37" s="283">
        <v>0</v>
      </c>
      <c r="N37" s="247">
        <v>0</v>
      </c>
      <c r="O37" s="247">
        <v>0</v>
      </c>
    </row>
    <row r="38" spans="2:15" x14ac:dyDescent="0.2">
      <c r="B38" s="200"/>
      <c r="C38" s="198" t="s">
        <v>561</v>
      </c>
      <c r="D38" s="247">
        <v>33610170.329999998</v>
      </c>
      <c r="E38" s="247">
        <v>10966031.27</v>
      </c>
      <c r="F38" s="282">
        <v>0.76404214530000003</v>
      </c>
      <c r="G38" s="247">
        <v>44576201.600000001</v>
      </c>
      <c r="H38" s="282">
        <v>3.8999999999999998E-3</v>
      </c>
      <c r="I38" s="249">
        <v>235</v>
      </c>
      <c r="J38" s="282">
        <v>0.20799999999999999</v>
      </c>
      <c r="K38" s="199">
        <v>0</v>
      </c>
      <c r="L38" s="247">
        <v>5487672.1907000002</v>
      </c>
      <c r="M38" s="284">
        <v>0.12310766720000001</v>
      </c>
      <c r="N38" s="247">
        <v>48038.103378</v>
      </c>
      <c r="O38" s="247">
        <v>3555.71</v>
      </c>
    </row>
    <row r="39" spans="2:15" x14ac:dyDescent="0.2">
      <c r="B39" s="200"/>
      <c r="C39" s="198" t="s">
        <v>562</v>
      </c>
      <c r="D39" s="247">
        <v>0</v>
      </c>
      <c r="E39" s="247">
        <v>0</v>
      </c>
      <c r="F39" s="283">
        <v>0</v>
      </c>
      <c r="G39" s="247">
        <v>0</v>
      </c>
      <c r="H39" s="283">
        <v>0</v>
      </c>
      <c r="I39" s="249">
        <v>0</v>
      </c>
      <c r="J39" s="283">
        <v>0</v>
      </c>
      <c r="K39" s="199">
        <v>0</v>
      </c>
      <c r="L39" s="247">
        <v>0</v>
      </c>
      <c r="M39" s="283">
        <v>0</v>
      </c>
      <c r="N39" s="247">
        <v>0</v>
      </c>
      <c r="O39" s="247">
        <v>0</v>
      </c>
    </row>
    <row r="40" spans="2:15" x14ac:dyDescent="0.2">
      <c r="B40" s="200"/>
      <c r="C40" s="198" t="s">
        <v>563</v>
      </c>
      <c r="D40" s="247">
        <v>93742538</v>
      </c>
      <c r="E40" s="247">
        <v>15732042.139</v>
      </c>
      <c r="F40" s="282">
        <v>0.77770957080000003</v>
      </c>
      <c r="G40" s="247">
        <v>109474580.14</v>
      </c>
      <c r="H40" s="282">
        <v>1.43E-2</v>
      </c>
      <c r="I40" s="249">
        <v>599</v>
      </c>
      <c r="J40" s="282">
        <v>0.20799999999999999</v>
      </c>
      <c r="K40" s="199">
        <v>0</v>
      </c>
      <c r="L40" s="247">
        <v>31630076.852000002</v>
      </c>
      <c r="M40" s="284">
        <v>0.28892622210000002</v>
      </c>
      <c r="N40" s="247">
        <v>427068.64224999998</v>
      </c>
      <c r="O40" s="247">
        <v>53309.49</v>
      </c>
    </row>
    <row r="41" spans="2:15" x14ac:dyDescent="0.2">
      <c r="B41" s="200"/>
      <c r="C41" s="198" t="s">
        <v>564</v>
      </c>
      <c r="D41" s="247">
        <v>45230446.880000003</v>
      </c>
      <c r="E41" s="247">
        <v>9531773.8068000004</v>
      </c>
      <c r="F41" s="282">
        <v>0.2187393362</v>
      </c>
      <c r="G41" s="247">
        <v>54762220.686999999</v>
      </c>
      <c r="H41" s="282">
        <v>8.6999999999999994E-3</v>
      </c>
      <c r="I41" s="249">
        <v>316</v>
      </c>
      <c r="J41" s="282">
        <v>0.20799999999999999</v>
      </c>
      <c r="K41" s="199">
        <v>0</v>
      </c>
      <c r="L41" s="247">
        <v>11439653.970000001</v>
      </c>
      <c r="M41" s="284">
        <v>0.2088968239</v>
      </c>
      <c r="N41" s="247">
        <v>132039.48947</v>
      </c>
      <c r="O41" s="247">
        <v>16384.96</v>
      </c>
    </row>
    <row r="42" spans="2:15" x14ac:dyDescent="0.2">
      <c r="B42" s="200"/>
      <c r="C42" s="198" t="s">
        <v>565</v>
      </c>
      <c r="D42" s="247">
        <v>48512091.119999997</v>
      </c>
      <c r="E42" s="247">
        <v>6200268.3322000001</v>
      </c>
      <c r="F42" s="282">
        <v>0.22768705920000001</v>
      </c>
      <c r="G42" s="247">
        <v>54712359.452</v>
      </c>
      <c r="H42" s="282">
        <v>0.02</v>
      </c>
      <c r="I42" s="249">
        <v>283</v>
      </c>
      <c r="J42" s="282">
        <v>0.20799999999999999</v>
      </c>
      <c r="K42" s="199">
        <v>0</v>
      </c>
      <c r="L42" s="247">
        <v>20190422.881999999</v>
      </c>
      <c r="M42" s="284">
        <v>0.36902855379999999</v>
      </c>
      <c r="N42" s="247">
        <v>295029.15278</v>
      </c>
      <c r="O42" s="247">
        <v>36924.53</v>
      </c>
    </row>
    <row r="43" spans="2:15" x14ac:dyDescent="0.2">
      <c r="B43" s="200"/>
      <c r="C43" s="198" t="s">
        <v>566</v>
      </c>
      <c r="D43" s="247">
        <v>52081490.340000004</v>
      </c>
      <c r="E43" s="247">
        <v>5351953.7189999996</v>
      </c>
      <c r="F43" s="282">
        <v>0.76769032230000001</v>
      </c>
      <c r="G43" s="247">
        <v>57433444.059</v>
      </c>
      <c r="H43" s="282">
        <v>4.4400000000000002E-2</v>
      </c>
      <c r="I43" s="249">
        <v>290</v>
      </c>
      <c r="J43" s="282">
        <v>0.20799999999999999</v>
      </c>
      <c r="K43" s="199">
        <v>0</v>
      </c>
      <c r="L43" s="247">
        <v>30451023.363000002</v>
      </c>
      <c r="M43" s="284">
        <v>0.53019671489999998</v>
      </c>
      <c r="N43" s="247">
        <v>647714.91778999998</v>
      </c>
      <c r="O43" s="247">
        <v>267889.25</v>
      </c>
    </row>
    <row r="44" spans="2:15" x14ac:dyDescent="0.2">
      <c r="B44" s="200"/>
      <c r="C44" s="198" t="s">
        <v>567</v>
      </c>
      <c r="D44" s="247">
        <v>37269742.759999998</v>
      </c>
      <c r="E44" s="247">
        <v>4076725.2762000002</v>
      </c>
      <c r="F44" s="282">
        <v>0.20850007819999999</v>
      </c>
      <c r="G44" s="247">
        <v>41346468.035999998</v>
      </c>
      <c r="H44" s="282">
        <v>3.4000000000000002E-2</v>
      </c>
      <c r="I44" s="249">
        <v>206</v>
      </c>
      <c r="J44" s="282">
        <v>0.20799999999999999</v>
      </c>
      <c r="K44" s="199">
        <v>0</v>
      </c>
      <c r="L44" s="247">
        <v>19389984.870000001</v>
      </c>
      <c r="M44" s="284">
        <v>0.4689635123</v>
      </c>
      <c r="N44" s="247">
        <v>355447.68900000001</v>
      </c>
      <c r="O44" s="247">
        <v>148906.56</v>
      </c>
    </row>
    <row r="45" spans="2:15" x14ac:dyDescent="0.2">
      <c r="B45" s="200"/>
      <c r="C45" s="198" t="s">
        <v>568</v>
      </c>
      <c r="D45" s="247">
        <v>14811747.58</v>
      </c>
      <c r="E45" s="247">
        <v>1275228.4428000001</v>
      </c>
      <c r="F45" s="282">
        <v>0.29965914020000001</v>
      </c>
      <c r="G45" s="247">
        <v>16086976.023</v>
      </c>
      <c r="H45" s="282">
        <v>7.1300000000000002E-2</v>
      </c>
      <c r="I45" s="249">
        <v>84</v>
      </c>
      <c r="J45" s="282">
        <v>0.20799999999999999</v>
      </c>
      <c r="K45" s="199">
        <v>0</v>
      </c>
      <c r="L45" s="247">
        <v>11061038.493000001</v>
      </c>
      <c r="M45" s="284">
        <v>0.68757723500000001</v>
      </c>
      <c r="N45" s="247">
        <v>292267.22879000002</v>
      </c>
      <c r="O45" s="247">
        <v>118982.69</v>
      </c>
    </row>
    <row r="46" spans="2:15" x14ac:dyDescent="0.2">
      <c r="B46" s="200"/>
      <c r="C46" s="198" t="s">
        <v>569</v>
      </c>
      <c r="D46" s="247">
        <v>19128614.760000002</v>
      </c>
      <c r="E46" s="247">
        <v>1244529.4391999999</v>
      </c>
      <c r="F46" s="282">
        <v>0.77316189079999997</v>
      </c>
      <c r="G46" s="247">
        <v>20373144.199000001</v>
      </c>
      <c r="H46" s="282">
        <v>0.1447</v>
      </c>
      <c r="I46" s="249">
        <v>102</v>
      </c>
      <c r="J46" s="282">
        <v>0.20799999999999999</v>
      </c>
      <c r="K46" s="199">
        <v>0</v>
      </c>
      <c r="L46" s="247">
        <v>17622460.653999999</v>
      </c>
      <c r="M46" s="284">
        <v>0.86498482909999996</v>
      </c>
      <c r="N46" s="247">
        <v>718992.12554000004</v>
      </c>
      <c r="O46" s="247">
        <v>404235.07</v>
      </c>
    </row>
    <row r="47" spans="2:15" x14ac:dyDescent="0.2">
      <c r="B47" s="200"/>
      <c r="C47" s="198" t="s">
        <v>570</v>
      </c>
      <c r="D47" s="247">
        <v>14521630.779999999</v>
      </c>
      <c r="E47" s="247">
        <v>898521.68420000002</v>
      </c>
      <c r="F47" s="282">
        <v>0.24048533529999999</v>
      </c>
      <c r="G47" s="247">
        <v>15420152.464</v>
      </c>
      <c r="H47" s="282">
        <v>0.11799999999999999</v>
      </c>
      <c r="I47" s="249">
        <v>84</v>
      </c>
      <c r="J47" s="282">
        <v>0.20799999999999999</v>
      </c>
      <c r="K47" s="199">
        <v>0</v>
      </c>
      <c r="L47" s="247">
        <v>12758299.091</v>
      </c>
      <c r="M47" s="284">
        <v>0.82737827139999998</v>
      </c>
      <c r="N47" s="247">
        <v>475613.19984000002</v>
      </c>
      <c r="O47" s="247">
        <v>208571.25</v>
      </c>
    </row>
    <row r="48" spans="2:15" x14ac:dyDescent="0.2">
      <c r="B48" s="200"/>
      <c r="C48" s="198" t="s">
        <v>571</v>
      </c>
      <c r="D48" s="247">
        <v>4606983.9800000004</v>
      </c>
      <c r="E48" s="247">
        <v>346007.755</v>
      </c>
      <c r="F48" s="282">
        <v>0.1889961265</v>
      </c>
      <c r="G48" s="247">
        <v>4952991.7350000003</v>
      </c>
      <c r="H48" s="282">
        <v>0.22770000000000001</v>
      </c>
      <c r="I48" s="249">
        <v>18</v>
      </c>
      <c r="J48" s="282">
        <v>0.20799999999999999</v>
      </c>
      <c r="K48" s="199">
        <v>0</v>
      </c>
      <c r="L48" s="247">
        <v>4864161.5630000001</v>
      </c>
      <c r="M48" s="284">
        <v>0.98206535019999996</v>
      </c>
      <c r="N48" s="247">
        <v>243378.92569999999</v>
      </c>
      <c r="O48" s="247">
        <v>195663.82</v>
      </c>
    </row>
    <row r="49" spans="2:15" x14ac:dyDescent="0.2">
      <c r="B49" s="200"/>
      <c r="C49" s="198" t="s">
        <v>572</v>
      </c>
      <c r="D49" s="247">
        <v>0</v>
      </c>
      <c r="E49" s="247">
        <v>0</v>
      </c>
      <c r="F49" s="283">
        <v>0</v>
      </c>
      <c r="G49" s="247">
        <v>0</v>
      </c>
      <c r="H49" s="283">
        <v>0</v>
      </c>
      <c r="I49" s="249">
        <v>0</v>
      </c>
      <c r="J49" s="283">
        <v>0</v>
      </c>
      <c r="K49" s="199">
        <v>0</v>
      </c>
      <c r="L49" s="247">
        <v>0</v>
      </c>
      <c r="M49" s="283">
        <v>0</v>
      </c>
      <c r="N49" s="247">
        <v>0</v>
      </c>
      <c r="O49" s="247">
        <v>0</v>
      </c>
    </row>
    <row r="50" spans="2:15" x14ac:dyDescent="0.2">
      <c r="B50" s="201"/>
      <c r="C50" s="198" t="s">
        <v>573</v>
      </c>
      <c r="D50" s="247">
        <v>8183423.2699999996</v>
      </c>
      <c r="E50" s="247">
        <v>66744.007199999993</v>
      </c>
      <c r="F50" s="282">
        <v>0.78</v>
      </c>
      <c r="G50" s="247">
        <v>8250167.2772000004</v>
      </c>
      <c r="H50" s="282">
        <v>1</v>
      </c>
      <c r="I50" s="249">
        <v>42</v>
      </c>
      <c r="J50" s="282">
        <v>0.41549999999999998</v>
      </c>
      <c r="K50" s="199">
        <v>0</v>
      </c>
      <c r="L50" s="247">
        <v>0</v>
      </c>
      <c r="M50" s="284">
        <v>0</v>
      </c>
      <c r="N50" s="247">
        <v>3492753.2006000001</v>
      </c>
      <c r="O50" s="247">
        <v>590238.77</v>
      </c>
    </row>
    <row r="51" spans="2:15" ht="15" customHeight="1" x14ac:dyDescent="0.2">
      <c r="B51" s="432" t="s">
        <v>574</v>
      </c>
      <c r="C51" s="433"/>
      <c r="D51" s="248">
        <v>206746236.70000002</v>
      </c>
      <c r="E51" s="248">
        <v>33361300.5744</v>
      </c>
      <c r="F51" s="202"/>
      <c r="G51" s="248">
        <v>240107537.27520004</v>
      </c>
      <c r="H51" s="202"/>
      <c r="I51" s="250">
        <v>1268</v>
      </c>
      <c r="J51" s="204"/>
      <c r="K51" s="203">
        <v>0</v>
      </c>
      <c r="L51" s="248">
        <v>85191233.059699997</v>
      </c>
      <c r="M51" s="285">
        <v>0.35480449313033346</v>
      </c>
      <c r="N51" s="248">
        <v>5334566.9895580001</v>
      </c>
      <c r="O51" s="248">
        <v>1319228.29</v>
      </c>
    </row>
    <row r="52" spans="2:15" ht="15" customHeight="1" x14ac:dyDescent="0.2">
      <c r="B52" s="194"/>
      <c r="C52" s="194"/>
      <c r="D52" s="41"/>
      <c r="E52" s="41"/>
      <c r="F52" s="41"/>
      <c r="G52" s="41"/>
      <c r="H52" s="41"/>
      <c r="I52" s="41"/>
      <c r="J52" s="41"/>
      <c r="K52" s="41"/>
      <c r="L52" s="41"/>
      <c r="M52" s="41"/>
      <c r="N52" s="41"/>
      <c r="O52" s="41"/>
    </row>
    <row r="53" spans="2:15" ht="15" customHeight="1" x14ac:dyDescent="0.2">
      <c r="B53" s="41"/>
      <c r="C53" s="41"/>
      <c r="D53" s="41"/>
      <c r="E53" s="41"/>
      <c r="F53" s="41"/>
      <c r="G53" s="41"/>
      <c r="H53" s="41"/>
      <c r="I53" s="41"/>
      <c r="J53" s="41"/>
      <c r="K53" s="41"/>
      <c r="L53" s="41"/>
      <c r="M53" s="41"/>
      <c r="N53" s="41"/>
      <c r="O53" s="41"/>
    </row>
    <row r="54" spans="2:15" x14ac:dyDescent="0.2">
      <c r="B54" s="41"/>
      <c r="C54" s="41"/>
      <c r="D54" s="41"/>
      <c r="E54" s="41"/>
      <c r="F54" s="41"/>
      <c r="G54" s="41"/>
      <c r="H54" s="41"/>
      <c r="I54" s="41"/>
      <c r="J54" s="41"/>
      <c r="K54" s="41"/>
      <c r="L54" s="195"/>
      <c r="M54" s="41"/>
      <c r="N54" s="41"/>
      <c r="O54" s="41"/>
    </row>
    <row r="55" spans="2:15" ht="89.25" x14ac:dyDescent="0.2">
      <c r="B55" s="439" t="s">
        <v>416</v>
      </c>
      <c r="C55" s="192" t="s">
        <v>417</v>
      </c>
      <c r="D55" s="192" t="s">
        <v>418</v>
      </c>
      <c r="E55" s="192" t="s">
        <v>419</v>
      </c>
      <c r="F55" s="54" t="s">
        <v>420</v>
      </c>
      <c r="G55" s="54" t="s">
        <v>421</v>
      </c>
      <c r="H55" s="54" t="s">
        <v>422</v>
      </c>
      <c r="I55" s="54" t="s">
        <v>423</v>
      </c>
      <c r="J55" s="54" t="s">
        <v>424</v>
      </c>
      <c r="K55" s="54" t="s">
        <v>425</v>
      </c>
      <c r="L55" s="192" t="s">
        <v>426</v>
      </c>
      <c r="M55" s="192" t="s">
        <v>427</v>
      </c>
      <c r="N55" s="192" t="s">
        <v>428</v>
      </c>
      <c r="O55" s="192" t="s">
        <v>429</v>
      </c>
    </row>
    <row r="56" spans="2:15" x14ac:dyDescent="0.2">
      <c r="B56" s="440"/>
      <c r="C56" s="193" t="s">
        <v>21</v>
      </c>
      <c r="D56" s="65" t="s">
        <v>30</v>
      </c>
      <c r="E56" s="65" t="s">
        <v>31</v>
      </c>
      <c r="F56" s="65" t="s">
        <v>24</v>
      </c>
      <c r="G56" s="65" t="s">
        <v>25</v>
      </c>
      <c r="H56" s="65" t="s">
        <v>26</v>
      </c>
      <c r="I56" s="65" t="s">
        <v>27</v>
      </c>
      <c r="J56" s="65" t="s">
        <v>370</v>
      </c>
      <c r="K56" s="65" t="s">
        <v>371</v>
      </c>
      <c r="L56" s="65" t="s">
        <v>372</v>
      </c>
      <c r="M56" s="65" t="s">
        <v>430</v>
      </c>
      <c r="N56" s="65" t="s">
        <v>431</v>
      </c>
      <c r="O56" s="65" t="s">
        <v>432</v>
      </c>
    </row>
    <row r="57" spans="2:15" ht="12.75" customHeight="1" x14ac:dyDescent="0.2">
      <c r="B57" s="436" t="s">
        <v>698</v>
      </c>
      <c r="C57" s="437"/>
      <c r="D57" s="437"/>
      <c r="E57" s="437"/>
      <c r="F57" s="437"/>
      <c r="G57" s="437"/>
      <c r="H57" s="437"/>
      <c r="I57" s="437"/>
      <c r="J57" s="437"/>
      <c r="K57" s="437"/>
      <c r="L57" s="437"/>
      <c r="M57" s="437"/>
      <c r="N57" s="437"/>
      <c r="O57" s="438"/>
    </row>
    <row r="58" spans="2:15" x14ac:dyDescent="0.2">
      <c r="B58" s="197"/>
      <c r="C58" s="198" t="s">
        <v>557</v>
      </c>
      <c r="D58" s="246">
        <v>0</v>
      </c>
      <c r="E58" s="247">
        <v>0</v>
      </c>
      <c r="F58" s="282">
        <v>0</v>
      </c>
      <c r="G58" s="247">
        <v>0</v>
      </c>
      <c r="H58" s="282">
        <v>0</v>
      </c>
      <c r="I58" s="249">
        <v>0</v>
      </c>
      <c r="J58" s="282">
        <v>0</v>
      </c>
      <c r="K58" s="199">
        <v>0</v>
      </c>
      <c r="L58" s="247">
        <v>0</v>
      </c>
      <c r="M58" s="284">
        <v>0</v>
      </c>
      <c r="N58" s="247">
        <v>0</v>
      </c>
      <c r="O58" s="247">
        <v>0</v>
      </c>
    </row>
    <row r="59" spans="2:15" x14ac:dyDescent="0.2">
      <c r="B59" s="200"/>
      <c r="C59" s="198" t="s">
        <v>558</v>
      </c>
      <c r="D59" s="247">
        <v>0</v>
      </c>
      <c r="E59" s="247">
        <v>0</v>
      </c>
      <c r="F59" s="282">
        <v>0</v>
      </c>
      <c r="G59" s="247">
        <v>0</v>
      </c>
      <c r="H59" s="282">
        <v>0</v>
      </c>
      <c r="I59" s="249">
        <v>0</v>
      </c>
      <c r="J59" s="282">
        <v>0</v>
      </c>
      <c r="K59" s="199">
        <v>0</v>
      </c>
      <c r="L59" s="247">
        <v>0</v>
      </c>
      <c r="M59" s="284">
        <v>0</v>
      </c>
      <c r="N59" s="247">
        <v>0</v>
      </c>
      <c r="O59" s="247">
        <v>0</v>
      </c>
    </row>
    <row r="60" spans="2:15" x14ac:dyDescent="0.2">
      <c r="B60" s="200"/>
      <c r="C60" s="198" t="s">
        <v>559</v>
      </c>
      <c r="D60" s="247">
        <v>0</v>
      </c>
      <c r="E60" s="247">
        <v>0</v>
      </c>
      <c r="F60" s="283">
        <v>0</v>
      </c>
      <c r="G60" s="247">
        <v>0</v>
      </c>
      <c r="H60" s="283">
        <v>0</v>
      </c>
      <c r="I60" s="249">
        <v>0</v>
      </c>
      <c r="J60" s="283">
        <v>0</v>
      </c>
      <c r="K60" s="199">
        <v>0</v>
      </c>
      <c r="L60" s="247">
        <v>0</v>
      </c>
      <c r="M60" s="283">
        <v>0</v>
      </c>
      <c r="N60" s="247">
        <v>0</v>
      </c>
      <c r="O60" s="247">
        <v>0</v>
      </c>
    </row>
    <row r="61" spans="2:15" x14ac:dyDescent="0.2">
      <c r="B61" s="200"/>
      <c r="C61" s="198" t="s">
        <v>560</v>
      </c>
      <c r="D61" s="247">
        <v>0</v>
      </c>
      <c r="E61" s="247">
        <v>0</v>
      </c>
      <c r="F61" s="283">
        <v>0</v>
      </c>
      <c r="G61" s="247">
        <v>0</v>
      </c>
      <c r="H61" s="283">
        <v>0</v>
      </c>
      <c r="I61" s="249">
        <v>0</v>
      </c>
      <c r="J61" s="283">
        <v>0</v>
      </c>
      <c r="K61" s="199">
        <v>0</v>
      </c>
      <c r="L61" s="247">
        <v>0</v>
      </c>
      <c r="M61" s="283">
        <v>0</v>
      </c>
      <c r="N61" s="247">
        <v>0</v>
      </c>
      <c r="O61" s="247">
        <v>0</v>
      </c>
    </row>
    <row r="62" spans="2:15" x14ac:dyDescent="0.2">
      <c r="B62" s="200"/>
      <c r="C62" s="198" t="s">
        <v>561</v>
      </c>
      <c r="D62" s="247">
        <v>276214252.50999999</v>
      </c>
      <c r="E62" s="247">
        <v>20093939.838</v>
      </c>
      <c r="F62" s="282">
        <v>0.79737186550000005</v>
      </c>
      <c r="G62" s="247">
        <v>296308192.35000002</v>
      </c>
      <c r="H62" s="282">
        <v>3.8999999999999998E-3</v>
      </c>
      <c r="I62" s="249">
        <v>2392</v>
      </c>
      <c r="J62" s="282">
        <v>0.20799999999999999</v>
      </c>
      <c r="K62" s="199">
        <v>0</v>
      </c>
      <c r="L62" s="247">
        <v>42693024.101000004</v>
      </c>
      <c r="M62" s="284">
        <v>0.1440831715</v>
      </c>
      <c r="N62" s="247">
        <v>331467.71442999999</v>
      </c>
      <c r="O62" s="247">
        <v>46159.8</v>
      </c>
    </row>
    <row r="63" spans="2:15" x14ac:dyDescent="0.2">
      <c r="B63" s="200"/>
      <c r="C63" s="198" t="s">
        <v>562</v>
      </c>
      <c r="D63" s="247">
        <v>0</v>
      </c>
      <c r="E63" s="247">
        <v>0</v>
      </c>
      <c r="F63" s="283">
        <v>0</v>
      </c>
      <c r="G63" s="247">
        <v>0</v>
      </c>
      <c r="H63" s="283">
        <v>0</v>
      </c>
      <c r="I63" s="249">
        <v>0</v>
      </c>
      <c r="J63" s="283">
        <v>0</v>
      </c>
      <c r="K63" s="199">
        <v>0</v>
      </c>
      <c r="L63" s="247">
        <v>0</v>
      </c>
      <c r="M63" s="283">
        <v>0</v>
      </c>
      <c r="N63" s="247">
        <v>0</v>
      </c>
      <c r="O63" s="247">
        <v>0</v>
      </c>
    </row>
    <row r="64" spans="2:15" x14ac:dyDescent="0.2">
      <c r="B64" s="200"/>
      <c r="C64" s="198" t="s">
        <v>563</v>
      </c>
      <c r="D64" s="247">
        <v>588574396.13999999</v>
      </c>
      <c r="E64" s="247">
        <v>21435019.458000001</v>
      </c>
      <c r="F64" s="282">
        <v>0.78403273549999997</v>
      </c>
      <c r="G64" s="247">
        <v>610009415.60000002</v>
      </c>
      <c r="H64" s="282">
        <v>1.6E-2</v>
      </c>
      <c r="I64" s="249">
        <v>3749</v>
      </c>
      <c r="J64" s="282">
        <v>0.20799999999999999</v>
      </c>
      <c r="K64" s="199">
        <v>0</v>
      </c>
      <c r="L64" s="247">
        <v>223729617.03</v>
      </c>
      <c r="M64" s="284">
        <v>0.36676420279999999</v>
      </c>
      <c r="N64" s="247">
        <v>2743015.034</v>
      </c>
      <c r="O64" s="247">
        <v>508231.42</v>
      </c>
    </row>
    <row r="65" spans="2:15" x14ac:dyDescent="0.2">
      <c r="B65" s="200"/>
      <c r="C65" s="198" t="s">
        <v>564</v>
      </c>
      <c r="D65" s="247">
        <v>207513148.21000001</v>
      </c>
      <c r="E65" s="247">
        <v>10736590.402000001</v>
      </c>
      <c r="F65" s="282">
        <v>0.21887960200000001</v>
      </c>
      <c r="G65" s="247">
        <v>218249738.61000001</v>
      </c>
      <c r="H65" s="282">
        <v>8.6999999999999994E-3</v>
      </c>
      <c r="I65" s="249">
        <v>1466</v>
      </c>
      <c r="J65" s="282">
        <v>0.20799999999999999</v>
      </c>
      <c r="K65" s="199">
        <v>0</v>
      </c>
      <c r="L65" s="247">
        <v>54942876.351999998</v>
      </c>
      <c r="M65" s="284">
        <v>0.25174314850000001</v>
      </c>
      <c r="N65" s="247">
        <v>557627.66115000006</v>
      </c>
      <c r="O65" s="247">
        <v>95628.84</v>
      </c>
    </row>
    <row r="66" spans="2:15" x14ac:dyDescent="0.2">
      <c r="B66" s="200"/>
      <c r="C66" s="198" t="s">
        <v>565</v>
      </c>
      <c r="D66" s="247">
        <v>381061247.93000001</v>
      </c>
      <c r="E66" s="247">
        <v>10698429.056</v>
      </c>
      <c r="F66" s="282">
        <v>0.21302262359999999</v>
      </c>
      <c r="G66" s="247">
        <v>391759676.99000001</v>
      </c>
      <c r="H66" s="282">
        <v>0.02</v>
      </c>
      <c r="I66" s="249">
        <v>2283</v>
      </c>
      <c r="J66" s="282">
        <v>0.20799999999999999</v>
      </c>
      <c r="K66" s="199">
        <v>0</v>
      </c>
      <c r="L66" s="247">
        <v>168786740.68000001</v>
      </c>
      <c r="M66" s="284">
        <v>0.43084255630000001</v>
      </c>
      <c r="N66" s="247">
        <v>2185387.3728999998</v>
      </c>
      <c r="O66" s="247">
        <v>412602.58</v>
      </c>
    </row>
    <row r="67" spans="2:15" x14ac:dyDescent="0.2">
      <c r="B67" s="200"/>
      <c r="C67" s="198" t="s">
        <v>566</v>
      </c>
      <c r="D67" s="247">
        <v>143940968.13999999</v>
      </c>
      <c r="E67" s="247">
        <v>2473152.2916000001</v>
      </c>
      <c r="F67" s="282">
        <v>0.78386998100000005</v>
      </c>
      <c r="G67" s="247">
        <v>146414120.43000001</v>
      </c>
      <c r="H67" s="282">
        <v>3.9100000000000003E-2</v>
      </c>
      <c r="I67" s="249">
        <v>874</v>
      </c>
      <c r="J67" s="282">
        <v>0.20799999999999999</v>
      </c>
      <c r="K67" s="199">
        <v>0</v>
      </c>
      <c r="L67" s="247">
        <v>91842903.567000002</v>
      </c>
      <c r="M67" s="284">
        <v>0.62728173549999999</v>
      </c>
      <c r="N67" s="247">
        <v>1481824.5777</v>
      </c>
      <c r="O67" s="247">
        <v>1164470.26</v>
      </c>
    </row>
    <row r="68" spans="2:15" x14ac:dyDescent="0.2">
      <c r="B68" s="200"/>
      <c r="C68" s="198" t="s">
        <v>567</v>
      </c>
      <c r="D68" s="247">
        <v>124382485.34999999</v>
      </c>
      <c r="E68" s="247">
        <v>1851561.6336000001</v>
      </c>
      <c r="F68" s="282">
        <v>0.21482219720000001</v>
      </c>
      <c r="G68" s="247">
        <v>126234046.98</v>
      </c>
      <c r="H68" s="282">
        <v>3.4000000000000002E-2</v>
      </c>
      <c r="I68" s="249">
        <v>740</v>
      </c>
      <c r="J68" s="282">
        <v>0.20799999999999999</v>
      </c>
      <c r="K68" s="199">
        <v>0</v>
      </c>
      <c r="L68" s="247">
        <v>74390982.004999995</v>
      </c>
      <c r="M68" s="284">
        <v>0.5893099665</v>
      </c>
      <c r="N68" s="247">
        <v>1148491.8733000001</v>
      </c>
      <c r="O68" s="247">
        <v>901982.79</v>
      </c>
    </row>
    <row r="69" spans="2:15" x14ac:dyDescent="0.2">
      <c r="B69" s="200"/>
      <c r="C69" s="198" t="s">
        <v>568</v>
      </c>
      <c r="D69" s="247">
        <v>19558482.789999999</v>
      </c>
      <c r="E69" s="247">
        <v>621590.65800000005</v>
      </c>
      <c r="F69" s="282">
        <v>0.22</v>
      </c>
      <c r="G69" s="247">
        <v>20180073.447999999</v>
      </c>
      <c r="H69" s="282">
        <v>7.1300000000000002E-2</v>
      </c>
      <c r="I69" s="249">
        <v>134</v>
      </c>
      <c r="J69" s="282">
        <v>0.20799999999999999</v>
      </c>
      <c r="K69" s="199">
        <v>0</v>
      </c>
      <c r="L69" s="247">
        <v>17451921.561999999</v>
      </c>
      <c r="M69" s="284">
        <v>0.86480961560000003</v>
      </c>
      <c r="N69" s="247">
        <v>333332.70442999998</v>
      </c>
      <c r="O69" s="247">
        <v>262487.46999999997</v>
      </c>
    </row>
    <row r="70" spans="2:15" x14ac:dyDescent="0.2">
      <c r="B70" s="200"/>
      <c r="C70" s="198" t="s">
        <v>569</v>
      </c>
      <c r="D70" s="247">
        <v>2601094.71</v>
      </c>
      <c r="E70" s="247">
        <v>9631.83</v>
      </c>
      <c r="F70" s="282">
        <v>0.78</v>
      </c>
      <c r="G70" s="247">
        <v>2610726.54</v>
      </c>
      <c r="H70" s="282">
        <v>0.11799999999999999</v>
      </c>
      <c r="I70" s="249">
        <v>39</v>
      </c>
      <c r="J70" s="282">
        <v>0.20799999999999999</v>
      </c>
      <c r="K70" s="199">
        <v>0</v>
      </c>
      <c r="L70" s="247">
        <v>2785282.4967</v>
      </c>
      <c r="M70" s="284">
        <v>1.0668610649000001</v>
      </c>
      <c r="N70" s="247">
        <v>74383.159792999999</v>
      </c>
      <c r="O70" s="247">
        <v>22300.3</v>
      </c>
    </row>
    <row r="71" spans="2:15" x14ac:dyDescent="0.2">
      <c r="B71" s="200"/>
      <c r="C71" s="198" t="s">
        <v>570</v>
      </c>
      <c r="D71" s="247">
        <v>2601094.71</v>
      </c>
      <c r="E71" s="247">
        <v>9631.83</v>
      </c>
      <c r="F71" s="282">
        <v>0.22</v>
      </c>
      <c r="G71" s="247">
        <v>2610726.54</v>
      </c>
      <c r="H71" s="282">
        <v>0.11799999999999999</v>
      </c>
      <c r="I71" s="249">
        <v>39</v>
      </c>
      <c r="J71" s="282">
        <v>0.20799999999999999</v>
      </c>
      <c r="K71" s="199">
        <v>0</v>
      </c>
      <c r="L71" s="247">
        <v>2785282.4967</v>
      </c>
      <c r="M71" s="284">
        <v>1.0668610649000001</v>
      </c>
      <c r="N71" s="247">
        <v>74383.159792999999</v>
      </c>
      <c r="O71" s="247">
        <v>22300.3</v>
      </c>
    </row>
    <row r="72" spans="2:15" x14ac:dyDescent="0.2">
      <c r="B72" s="200"/>
      <c r="C72" s="198" t="s">
        <v>571</v>
      </c>
      <c r="D72" s="247">
        <v>0</v>
      </c>
      <c r="E72" s="247">
        <v>0</v>
      </c>
      <c r="F72" s="282">
        <v>0</v>
      </c>
      <c r="G72" s="247">
        <v>0</v>
      </c>
      <c r="H72" s="282">
        <v>0</v>
      </c>
      <c r="I72" s="249">
        <v>0</v>
      </c>
      <c r="J72" s="282">
        <v>0</v>
      </c>
      <c r="K72" s="199">
        <v>0</v>
      </c>
      <c r="L72" s="247">
        <v>0</v>
      </c>
      <c r="M72" s="284">
        <v>0</v>
      </c>
      <c r="N72" s="247">
        <v>0</v>
      </c>
      <c r="O72" s="247">
        <v>0</v>
      </c>
    </row>
    <row r="73" spans="2:15" x14ac:dyDescent="0.2">
      <c r="B73" s="200"/>
      <c r="C73" s="198" t="s">
        <v>572</v>
      </c>
      <c r="D73" s="247">
        <v>0</v>
      </c>
      <c r="E73" s="247">
        <v>0</v>
      </c>
      <c r="F73" s="283">
        <v>0</v>
      </c>
      <c r="G73" s="247">
        <v>0</v>
      </c>
      <c r="H73" s="283">
        <v>0</v>
      </c>
      <c r="I73" s="249">
        <v>0</v>
      </c>
      <c r="J73" s="283">
        <v>0</v>
      </c>
      <c r="K73" s="199">
        <v>0</v>
      </c>
      <c r="L73" s="247">
        <v>0</v>
      </c>
      <c r="M73" s="283">
        <v>0</v>
      </c>
      <c r="N73" s="247">
        <v>0</v>
      </c>
      <c r="O73" s="247">
        <v>0</v>
      </c>
    </row>
    <row r="74" spans="2:15" x14ac:dyDescent="0.2">
      <c r="B74" s="201"/>
      <c r="C74" s="198" t="s">
        <v>573</v>
      </c>
      <c r="D74" s="247">
        <v>6420363.3499999996</v>
      </c>
      <c r="E74" s="247">
        <v>15788.994000000001</v>
      </c>
      <c r="F74" s="282">
        <v>0.78</v>
      </c>
      <c r="G74" s="247">
        <v>6436152.3439999996</v>
      </c>
      <c r="H74" s="282">
        <v>1</v>
      </c>
      <c r="I74" s="249">
        <v>56</v>
      </c>
      <c r="J74" s="282">
        <v>0.41549999999999998</v>
      </c>
      <c r="K74" s="199">
        <v>0</v>
      </c>
      <c r="L74" s="247">
        <v>0</v>
      </c>
      <c r="M74" s="284">
        <v>0</v>
      </c>
      <c r="N74" s="247">
        <v>2824427.0835000002</v>
      </c>
      <c r="O74" s="247">
        <v>1151433.8500000001</v>
      </c>
    </row>
    <row r="75" spans="2:15" ht="15" customHeight="1" x14ac:dyDescent="0.2">
      <c r="B75" s="432" t="s">
        <v>574</v>
      </c>
      <c r="C75" s="433"/>
      <c r="D75" s="248">
        <v>1017751074.85</v>
      </c>
      <c r="E75" s="248">
        <v>44027532.411600009</v>
      </c>
      <c r="F75" s="202"/>
      <c r="G75" s="248">
        <v>1061778607.2640001</v>
      </c>
      <c r="H75" s="202"/>
      <c r="I75" s="250">
        <v>7110</v>
      </c>
      <c r="J75" s="204"/>
      <c r="K75" s="203">
        <v>0</v>
      </c>
      <c r="L75" s="248">
        <v>361050827.1947</v>
      </c>
      <c r="M75" s="285">
        <v>0.34004341839685276</v>
      </c>
      <c r="N75" s="248">
        <v>7455117.5694229994</v>
      </c>
      <c r="O75" s="248">
        <v>2892595.63</v>
      </c>
    </row>
    <row r="76" spans="2:15" x14ac:dyDescent="0.2">
      <c r="B76" s="41"/>
      <c r="C76" s="41"/>
      <c r="D76" s="41"/>
      <c r="E76" s="41"/>
      <c r="F76" s="41"/>
      <c r="G76" s="41"/>
      <c r="H76" s="41"/>
      <c r="I76" s="41"/>
      <c r="J76" s="41"/>
      <c r="K76" s="41"/>
      <c r="L76" s="41"/>
      <c r="M76" s="41"/>
      <c r="N76" s="41"/>
      <c r="O76" s="41"/>
    </row>
    <row r="77" spans="2:15" x14ac:dyDescent="0.2">
      <c r="B77" s="41"/>
      <c r="C77" s="41"/>
      <c r="D77" s="41"/>
      <c r="E77" s="41"/>
      <c r="F77" s="41"/>
      <c r="G77" s="41"/>
      <c r="H77" s="41"/>
      <c r="I77" s="41"/>
      <c r="J77" s="41"/>
      <c r="K77" s="41"/>
      <c r="L77" s="41"/>
      <c r="M77" s="41"/>
      <c r="N77" s="41"/>
      <c r="O77" s="41"/>
    </row>
    <row r="78" spans="2:15" x14ac:dyDescent="0.2">
      <c r="B78" s="41"/>
      <c r="C78" s="41"/>
      <c r="D78" s="41"/>
      <c r="E78" s="41"/>
      <c r="F78" s="41"/>
      <c r="G78" s="41"/>
      <c r="H78" s="41"/>
      <c r="I78" s="41"/>
      <c r="J78" s="41"/>
      <c r="K78" s="41"/>
      <c r="L78" s="41"/>
      <c r="M78" s="41"/>
      <c r="N78" s="41"/>
      <c r="O78" s="41"/>
    </row>
    <row r="79" spans="2:15" ht="89.25" x14ac:dyDescent="0.2">
      <c r="B79" s="439" t="s">
        <v>416</v>
      </c>
      <c r="C79" s="192" t="s">
        <v>417</v>
      </c>
      <c r="D79" s="192" t="s">
        <v>418</v>
      </c>
      <c r="E79" s="192" t="s">
        <v>419</v>
      </c>
      <c r="F79" s="54" t="s">
        <v>420</v>
      </c>
      <c r="G79" s="54" t="s">
        <v>421</v>
      </c>
      <c r="H79" s="54" t="s">
        <v>422</v>
      </c>
      <c r="I79" s="54" t="s">
        <v>423</v>
      </c>
      <c r="J79" s="54" t="s">
        <v>424</v>
      </c>
      <c r="K79" s="54" t="s">
        <v>425</v>
      </c>
      <c r="L79" s="192" t="s">
        <v>426</v>
      </c>
      <c r="M79" s="192" t="s">
        <v>427</v>
      </c>
      <c r="N79" s="192" t="s">
        <v>428</v>
      </c>
      <c r="O79" s="192" t="s">
        <v>429</v>
      </c>
    </row>
    <row r="80" spans="2:15" x14ac:dyDescent="0.2">
      <c r="B80" s="440"/>
      <c r="C80" s="193" t="s">
        <v>21</v>
      </c>
      <c r="D80" s="65" t="s">
        <v>30</v>
      </c>
      <c r="E80" s="65" t="s">
        <v>31</v>
      </c>
      <c r="F80" s="65" t="s">
        <v>24</v>
      </c>
      <c r="G80" s="65" t="s">
        <v>25</v>
      </c>
      <c r="H80" s="65" t="s">
        <v>26</v>
      </c>
      <c r="I80" s="65" t="s">
        <v>27</v>
      </c>
      <c r="J80" s="65" t="s">
        <v>370</v>
      </c>
      <c r="K80" s="65" t="s">
        <v>371</v>
      </c>
      <c r="L80" s="65" t="s">
        <v>372</v>
      </c>
      <c r="M80" s="65" t="s">
        <v>430</v>
      </c>
      <c r="N80" s="65" t="s">
        <v>431</v>
      </c>
      <c r="O80" s="65" t="s">
        <v>432</v>
      </c>
    </row>
    <row r="81" spans="2:15" ht="12.75" customHeight="1" x14ac:dyDescent="0.2">
      <c r="B81" s="436" t="s">
        <v>699</v>
      </c>
      <c r="C81" s="437"/>
      <c r="D81" s="437"/>
      <c r="E81" s="437"/>
      <c r="F81" s="437"/>
      <c r="G81" s="437"/>
      <c r="H81" s="437"/>
      <c r="I81" s="437"/>
      <c r="J81" s="437"/>
      <c r="K81" s="437"/>
      <c r="L81" s="437"/>
      <c r="M81" s="437"/>
      <c r="N81" s="437"/>
      <c r="O81" s="438"/>
    </row>
    <row r="82" spans="2:15" x14ac:dyDescent="0.2">
      <c r="B82" s="197"/>
      <c r="C82" s="198" t="s">
        <v>557</v>
      </c>
      <c r="D82" s="246">
        <v>0</v>
      </c>
      <c r="E82" s="247">
        <v>0</v>
      </c>
      <c r="F82" s="282">
        <v>0</v>
      </c>
      <c r="G82" s="247">
        <v>0</v>
      </c>
      <c r="H82" s="282">
        <v>0</v>
      </c>
      <c r="I82" s="249">
        <v>0</v>
      </c>
      <c r="J82" s="282">
        <v>0</v>
      </c>
      <c r="K82" s="199">
        <v>0</v>
      </c>
      <c r="L82" s="247">
        <v>0</v>
      </c>
      <c r="M82" s="284">
        <v>0</v>
      </c>
      <c r="N82" s="247">
        <v>0</v>
      </c>
      <c r="O82" s="247">
        <v>0</v>
      </c>
    </row>
    <row r="83" spans="2:15" x14ac:dyDescent="0.2">
      <c r="B83" s="200"/>
      <c r="C83" s="198" t="s">
        <v>558</v>
      </c>
      <c r="D83" s="247">
        <v>0</v>
      </c>
      <c r="E83" s="247">
        <v>0</v>
      </c>
      <c r="F83" s="282">
        <v>0</v>
      </c>
      <c r="G83" s="247">
        <v>0</v>
      </c>
      <c r="H83" s="282">
        <v>0</v>
      </c>
      <c r="I83" s="249">
        <v>0</v>
      </c>
      <c r="J83" s="282">
        <v>0</v>
      </c>
      <c r="K83" s="199">
        <v>0</v>
      </c>
      <c r="L83" s="247">
        <v>0</v>
      </c>
      <c r="M83" s="284">
        <v>0</v>
      </c>
      <c r="N83" s="247">
        <v>0</v>
      </c>
      <c r="O83" s="247">
        <v>0</v>
      </c>
    </row>
    <row r="84" spans="2:15" x14ac:dyDescent="0.2">
      <c r="B84" s="200"/>
      <c r="C84" s="198" t="s">
        <v>559</v>
      </c>
      <c r="D84" s="247">
        <v>0</v>
      </c>
      <c r="E84" s="247">
        <v>0</v>
      </c>
      <c r="F84" s="283">
        <v>0</v>
      </c>
      <c r="G84" s="247">
        <v>0</v>
      </c>
      <c r="H84" s="283">
        <v>0</v>
      </c>
      <c r="I84" s="249">
        <v>0</v>
      </c>
      <c r="J84" s="283">
        <v>0</v>
      </c>
      <c r="K84" s="199">
        <v>0</v>
      </c>
      <c r="L84" s="247">
        <v>0</v>
      </c>
      <c r="M84" s="283">
        <v>0</v>
      </c>
      <c r="N84" s="247">
        <v>0</v>
      </c>
      <c r="O84" s="247">
        <v>0</v>
      </c>
    </row>
    <row r="85" spans="2:15" x14ac:dyDescent="0.2">
      <c r="B85" s="200"/>
      <c r="C85" s="198" t="s">
        <v>560</v>
      </c>
      <c r="D85" s="247">
        <v>0</v>
      </c>
      <c r="E85" s="247">
        <v>0</v>
      </c>
      <c r="F85" s="283">
        <v>0</v>
      </c>
      <c r="G85" s="247">
        <v>0</v>
      </c>
      <c r="H85" s="283">
        <v>0</v>
      </c>
      <c r="I85" s="249">
        <v>0</v>
      </c>
      <c r="J85" s="283">
        <v>0</v>
      </c>
      <c r="K85" s="199">
        <v>0</v>
      </c>
      <c r="L85" s="247">
        <v>0</v>
      </c>
      <c r="M85" s="283">
        <v>0</v>
      </c>
      <c r="N85" s="247">
        <v>0</v>
      </c>
      <c r="O85" s="247">
        <v>0</v>
      </c>
    </row>
    <row r="86" spans="2:15" x14ac:dyDescent="0.2">
      <c r="B86" s="200"/>
      <c r="C86" s="198" t="s">
        <v>561</v>
      </c>
      <c r="D86" s="247">
        <v>1173121.81</v>
      </c>
      <c r="E86" s="247">
        <v>37155003.041000001</v>
      </c>
      <c r="F86" s="282">
        <v>0.94</v>
      </c>
      <c r="G86" s="247">
        <v>38328124.851000004</v>
      </c>
      <c r="H86" s="282">
        <v>3.8999999999999998E-3</v>
      </c>
      <c r="I86" s="249">
        <v>16819</v>
      </c>
      <c r="J86" s="282">
        <v>0.67310000000000003</v>
      </c>
      <c r="K86" s="199">
        <v>0</v>
      </c>
      <c r="L86" s="247">
        <v>5007571.8184000002</v>
      </c>
      <c r="M86" s="284">
        <v>0.1306500602</v>
      </c>
      <c r="N86" s="247">
        <v>100614.77727000001</v>
      </c>
      <c r="O86" s="247">
        <v>2088.1799999999998</v>
      </c>
    </row>
    <row r="87" spans="2:15" x14ac:dyDescent="0.2">
      <c r="B87" s="200"/>
      <c r="C87" s="198" t="s">
        <v>562</v>
      </c>
      <c r="D87" s="247">
        <v>0</v>
      </c>
      <c r="E87" s="247">
        <v>0</v>
      </c>
      <c r="F87" s="283">
        <v>0</v>
      </c>
      <c r="G87" s="247">
        <v>0</v>
      </c>
      <c r="H87" s="283">
        <v>0</v>
      </c>
      <c r="I87" s="249">
        <v>0</v>
      </c>
      <c r="J87" s="283">
        <v>0</v>
      </c>
      <c r="K87" s="199">
        <v>0</v>
      </c>
      <c r="L87" s="247">
        <v>0</v>
      </c>
      <c r="M87" s="283">
        <v>0</v>
      </c>
      <c r="N87" s="247">
        <v>0</v>
      </c>
      <c r="O87" s="247">
        <v>0</v>
      </c>
    </row>
    <row r="88" spans="2:15" x14ac:dyDescent="0.2">
      <c r="B88" s="200"/>
      <c r="C88" s="198" t="s">
        <v>563</v>
      </c>
      <c r="D88" s="247">
        <v>2685370.91</v>
      </c>
      <c r="E88" s="247">
        <v>6065166.8222000003</v>
      </c>
      <c r="F88" s="282">
        <v>0.94</v>
      </c>
      <c r="G88" s="247">
        <v>8750537.7322000004</v>
      </c>
      <c r="H88" s="282">
        <v>1.34E-2</v>
      </c>
      <c r="I88" s="249">
        <v>3328</v>
      </c>
      <c r="J88" s="282">
        <v>0.67310000000000003</v>
      </c>
      <c r="K88" s="199">
        <v>0</v>
      </c>
      <c r="L88" s="247">
        <v>2930391.1436999999</v>
      </c>
      <c r="M88" s="284">
        <v>0.33488126480000002</v>
      </c>
      <c r="N88" s="247">
        <v>79179.129203000004</v>
      </c>
      <c r="O88" s="247">
        <v>18984.66</v>
      </c>
    </row>
    <row r="89" spans="2:15" x14ac:dyDescent="0.2">
      <c r="B89" s="200"/>
      <c r="C89" s="198" t="s">
        <v>564</v>
      </c>
      <c r="D89" s="247">
        <v>1016410.43</v>
      </c>
      <c r="E89" s="247">
        <v>4061220.0484000002</v>
      </c>
      <c r="F89" s="282">
        <v>0.06</v>
      </c>
      <c r="G89" s="247">
        <v>5077630.4784000004</v>
      </c>
      <c r="H89" s="282">
        <v>8.6999999999999994E-3</v>
      </c>
      <c r="I89" s="249">
        <v>2001</v>
      </c>
      <c r="J89" s="282">
        <v>0.67310000000000003</v>
      </c>
      <c r="K89" s="199">
        <v>0</v>
      </c>
      <c r="L89" s="247">
        <v>1246070.3717</v>
      </c>
      <c r="M89" s="284">
        <v>0.24540390979999999</v>
      </c>
      <c r="N89" s="247">
        <v>29734.451753000001</v>
      </c>
      <c r="O89" s="247">
        <v>3964.04</v>
      </c>
    </row>
    <row r="90" spans="2:15" x14ac:dyDescent="0.2">
      <c r="B90" s="200"/>
      <c r="C90" s="198" t="s">
        <v>565</v>
      </c>
      <c r="D90" s="247">
        <v>1668960.48</v>
      </c>
      <c r="E90" s="247">
        <v>2003946.7738000001</v>
      </c>
      <c r="F90" s="282">
        <v>0.06</v>
      </c>
      <c r="G90" s="247">
        <v>3672907.2538000001</v>
      </c>
      <c r="H90" s="282">
        <v>0.02</v>
      </c>
      <c r="I90" s="249">
        <v>1327</v>
      </c>
      <c r="J90" s="282">
        <v>0.67310000000000003</v>
      </c>
      <c r="K90" s="199">
        <v>0</v>
      </c>
      <c r="L90" s="247">
        <v>1684320.7720999999</v>
      </c>
      <c r="M90" s="284">
        <v>0.45857971780000001</v>
      </c>
      <c r="N90" s="247">
        <v>49444.677451000003</v>
      </c>
      <c r="O90" s="247">
        <v>15020.62</v>
      </c>
    </row>
    <row r="91" spans="2:15" x14ac:dyDescent="0.2">
      <c r="B91" s="200"/>
      <c r="C91" s="198" t="s">
        <v>566</v>
      </c>
      <c r="D91" s="247">
        <v>1673647.88</v>
      </c>
      <c r="E91" s="247">
        <v>804519.29460000002</v>
      </c>
      <c r="F91" s="282">
        <v>0.94</v>
      </c>
      <c r="G91" s="247">
        <v>2478167.1746</v>
      </c>
      <c r="H91" s="282">
        <v>4.5600000000000002E-2</v>
      </c>
      <c r="I91" s="249">
        <v>1284</v>
      </c>
      <c r="J91" s="282">
        <v>0.67310000000000003</v>
      </c>
      <c r="K91" s="199">
        <v>0</v>
      </c>
      <c r="L91" s="247">
        <v>1980051.5275999999</v>
      </c>
      <c r="M91" s="284">
        <v>0.7989983678</v>
      </c>
      <c r="N91" s="247">
        <v>76002.752435000002</v>
      </c>
      <c r="O91" s="247">
        <v>78023.7</v>
      </c>
    </row>
    <row r="92" spans="2:15" x14ac:dyDescent="0.2">
      <c r="B92" s="200"/>
      <c r="C92" s="198" t="s">
        <v>567</v>
      </c>
      <c r="D92" s="247">
        <v>1107435.1599999999</v>
      </c>
      <c r="E92" s="247">
        <v>602452.66460000002</v>
      </c>
      <c r="F92" s="282">
        <v>0.06</v>
      </c>
      <c r="G92" s="247">
        <v>1709887.8245999999</v>
      </c>
      <c r="H92" s="282">
        <v>3.4000000000000002E-2</v>
      </c>
      <c r="I92" s="249">
        <v>781</v>
      </c>
      <c r="J92" s="282">
        <v>0.67310000000000003</v>
      </c>
      <c r="K92" s="199">
        <v>0</v>
      </c>
      <c r="L92" s="247">
        <v>1143774.7989000001</v>
      </c>
      <c r="M92" s="284">
        <v>0.66891803220000001</v>
      </c>
      <c r="N92" s="247">
        <v>39131.466821000002</v>
      </c>
      <c r="O92" s="247">
        <v>37652.76</v>
      </c>
    </row>
    <row r="93" spans="2:15" x14ac:dyDescent="0.2">
      <c r="B93" s="200"/>
      <c r="C93" s="198" t="s">
        <v>568</v>
      </c>
      <c r="D93" s="247">
        <v>566212.72</v>
      </c>
      <c r="E93" s="247">
        <v>202066.63</v>
      </c>
      <c r="F93" s="282">
        <v>0.06</v>
      </c>
      <c r="G93" s="247">
        <v>768279.35</v>
      </c>
      <c r="H93" s="282">
        <v>7.1300000000000002E-2</v>
      </c>
      <c r="I93" s="249">
        <v>503</v>
      </c>
      <c r="J93" s="282">
        <v>0.67310000000000003</v>
      </c>
      <c r="K93" s="199">
        <v>0</v>
      </c>
      <c r="L93" s="247">
        <v>836276.72863000003</v>
      </c>
      <c r="M93" s="284">
        <v>1.0885060605000001</v>
      </c>
      <c r="N93" s="247">
        <v>36871.285614</v>
      </c>
      <c r="O93" s="247">
        <v>40370.94</v>
      </c>
    </row>
    <row r="94" spans="2:15" x14ac:dyDescent="0.2">
      <c r="B94" s="200"/>
      <c r="C94" s="198" t="s">
        <v>569</v>
      </c>
      <c r="D94" s="247">
        <v>199777.47</v>
      </c>
      <c r="E94" s="247">
        <v>36244.886599999998</v>
      </c>
      <c r="F94" s="282">
        <v>0.94</v>
      </c>
      <c r="G94" s="247">
        <v>236022.3566</v>
      </c>
      <c r="H94" s="282">
        <v>0.1411</v>
      </c>
      <c r="I94" s="249">
        <v>685</v>
      </c>
      <c r="J94" s="282">
        <v>0.67310000000000003</v>
      </c>
      <c r="K94" s="199">
        <v>0</v>
      </c>
      <c r="L94" s="247">
        <v>369080.49833999999</v>
      </c>
      <c r="M94" s="284">
        <v>1.5637522802999999</v>
      </c>
      <c r="N94" s="247">
        <v>22410.782819</v>
      </c>
      <c r="O94" s="247">
        <v>37154.29</v>
      </c>
    </row>
    <row r="95" spans="2:15" x14ac:dyDescent="0.2">
      <c r="B95" s="200"/>
      <c r="C95" s="198" t="s">
        <v>570</v>
      </c>
      <c r="D95" s="247">
        <v>151619.24</v>
      </c>
      <c r="E95" s="247">
        <v>34774.6702</v>
      </c>
      <c r="F95" s="282">
        <v>0.06</v>
      </c>
      <c r="G95" s="247">
        <v>186393.91020000001</v>
      </c>
      <c r="H95" s="282">
        <v>0.11799999999999999</v>
      </c>
      <c r="I95" s="249">
        <v>500</v>
      </c>
      <c r="J95" s="282">
        <v>0.67310000000000003</v>
      </c>
      <c r="K95" s="199">
        <v>0</v>
      </c>
      <c r="L95" s="247">
        <v>271629.82405</v>
      </c>
      <c r="M95" s="284">
        <v>1.4572891559000001</v>
      </c>
      <c r="N95" s="247">
        <v>14804.485433</v>
      </c>
      <c r="O95" s="247">
        <v>17891.02</v>
      </c>
    </row>
    <row r="96" spans="2:15" x14ac:dyDescent="0.2">
      <c r="B96" s="200"/>
      <c r="C96" s="198" t="s">
        <v>571</v>
      </c>
      <c r="D96" s="247">
        <v>48158.23</v>
      </c>
      <c r="E96" s="247">
        <v>1470.2164</v>
      </c>
      <c r="F96" s="282">
        <v>0.06</v>
      </c>
      <c r="G96" s="247">
        <v>49628.446400000001</v>
      </c>
      <c r="H96" s="282">
        <v>0.22770000000000001</v>
      </c>
      <c r="I96" s="249">
        <v>185</v>
      </c>
      <c r="J96" s="282">
        <v>0.67310000000000003</v>
      </c>
      <c r="K96" s="199">
        <v>0</v>
      </c>
      <c r="L96" s="247">
        <v>97450.674287000002</v>
      </c>
      <c r="M96" s="284">
        <v>1.9636051772000001</v>
      </c>
      <c r="N96" s="247">
        <v>7606.2973857999996</v>
      </c>
      <c r="O96" s="247">
        <v>19263.27</v>
      </c>
    </row>
    <row r="97" spans="2:15" x14ac:dyDescent="0.2">
      <c r="B97" s="200"/>
      <c r="C97" s="198" t="s">
        <v>572</v>
      </c>
      <c r="D97" s="247">
        <v>0</v>
      </c>
      <c r="E97" s="247">
        <v>0</v>
      </c>
      <c r="F97" s="283">
        <v>0</v>
      </c>
      <c r="G97" s="247">
        <v>0</v>
      </c>
      <c r="H97" s="283">
        <v>0</v>
      </c>
      <c r="I97" s="249">
        <v>0</v>
      </c>
      <c r="J97" s="283">
        <v>0</v>
      </c>
      <c r="K97" s="199">
        <v>0</v>
      </c>
      <c r="L97" s="247">
        <v>0</v>
      </c>
      <c r="M97" s="283">
        <v>0</v>
      </c>
      <c r="N97" s="247">
        <v>0</v>
      </c>
      <c r="O97" s="247">
        <v>0</v>
      </c>
    </row>
    <row r="98" spans="2:15" x14ac:dyDescent="0.2">
      <c r="B98" s="201"/>
      <c r="C98" s="198" t="s">
        <v>573</v>
      </c>
      <c r="D98" s="247">
        <v>385236.85</v>
      </c>
      <c r="E98" s="247">
        <v>32333.687600000001</v>
      </c>
      <c r="F98" s="282">
        <v>0.94</v>
      </c>
      <c r="G98" s="247">
        <v>417570.53759999998</v>
      </c>
      <c r="H98" s="282">
        <v>1</v>
      </c>
      <c r="I98" s="249">
        <v>199</v>
      </c>
      <c r="J98" s="282">
        <v>1.0899000000000001</v>
      </c>
      <c r="K98" s="199">
        <v>0</v>
      </c>
      <c r="L98" s="247">
        <v>0</v>
      </c>
      <c r="M98" s="284">
        <v>0</v>
      </c>
      <c r="N98" s="247">
        <v>455110.12893000001</v>
      </c>
      <c r="O98" s="247">
        <v>372872.88</v>
      </c>
    </row>
    <row r="99" spans="2:15" ht="15" customHeight="1" x14ac:dyDescent="0.2">
      <c r="B99" s="432" t="s">
        <v>574</v>
      </c>
      <c r="C99" s="433"/>
      <c r="D99" s="248">
        <v>6117154.919999999</v>
      </c>
      <c r="E99" s="248">
        <v>44093267.732000008</v>
      </c>
      <c r="F99" s="202"/>
      <c r="G99" s="248">
        <v>50210422.65200001</v>
      </c>
      <c r="H99" s="202"/>
      <c r="I99" s="250">
        <v>22315</v>
      </c>
      <c r="J99" s="204"/>
      <c r="K99" s="203">
        <v>0</v>
      </c>
      <c r="L99" s="248">
        <v>10287094.98804</v>
      </c>
      <c r="M99" s="285">
        <v>0.20487967327696333</v>
      </c>
      <c r="N99" s="248">
        <v>733317.57065699995</v>
      </c>
      <c r="O99" s="248">
        <v>509123.70999999996</v>
      </c>
    </row>
    <row r="100" spans="2:15" x14ac:dyDescent="0.2">
      <c r="B100" s="41"/>
      <c r="C100" s="41"/>
      <c r="D100" s="41"/>
      <c r="E100" s="41"/>
      <c r="F100" s="41"/>
      <c r="G100" s="41"/>
      <c r="H100" s="41"/>
      <c r="I100" s="41"/>
      <c r="J100" s="41"/>
      <c r="K100" s="41"/>
      <c r="L100" s="41"/>
      <c r="M100" s="41"/>
      <c r="N100" s="41"/>
      <c r="O100" s="41"/>
    </row>
    <row r="101" spans="2:15" x14ac:dyDescent="0.2">
      <c r="B101" s="41"/>
      <c r="C101" s="41"/>
      <c r="D101" s="41"/>
      <c r="E101" s="41"/>
      <c r="F101" s="41"/>
      <c r="G101" s="41"/>
      <c r="H101" s="41"/>
      <c r="I101" s="41"/>
      <c r="J101" s="41"/>
      <c r="K101" s="41"/>
      <c r="L101" s="41"/>
      <c r="M101" s="41"/>
      <c r="N101" s="41"/>
      <c r="O101" s="41"/>
    </row>
    <row r="102" spans="2:15" x14ac:dyDescent="0.2">
      <c r="B102" s="41"/>
      <c r="C102" s="41"/>
      <c r="D102" s="41"/>
      <c r="E102" s="41"/>
      <c r="F102" s="41"/>
      <c r="G102" s="41"/>
      <c r="H102" s="41"/>
      <c r="I102" s="41"/>
      <c r="J102" s="41"/>
      <c r="K102" s="41"/>
      <c r="L102" s="41"/>
      <c r="M102" s="41"/>
      <c r="N102" s="41"/>
      <c r="O102" s="41"/>
    </row>
    <row r="103" spans="2:15" ht="89.25" x14ac:dyDescent="0.2">
      <c r="B103" s="439" t="s">
        <v>416</v>
      </c>
      <c r="C103" s="192" t="s">
        <v>417</v>
      </c>
      <c r="D103" s="192" t="s">
        <v>418</v>
      </c>
      <c r="E103" s="192" t="s">
        <v>419</v>
      </c>
      <c r="F103" s="54" t="s">
        <v>420</v>
      </c>
      <c r="G103" s="54" t="s">
        <v>421</v>
      </c>
      <c r="H103" s="54" t="s">
        <v>422</v>
      </c>
      <c r="I103" s="54" t="s">
        <v>423</v>
      </c>
      <c r="J103" s="54" t="s">
        <v>424</v>
      </c>
      <c r="K103" s="54" t="s">
        <v>425</v>
      </c>
      <c r="L103" s="192" t="s">
        <v>426</v>
      </c>
      <c r="M103" s="192" t="s">
        <v>427</v>
      </c>
      <c r="N103" s="192" t="s">
        <v>428</v>
      </c>
      <c r="O103" s="192" t="s">
        <v>429</v>
      </c>
    </row>
    <row r="104" spans="2:15" x14ac:dyDescent="0.2">
      <c r="B104" s="440"/>
      <c r="C104" s="193" t="s">
        <v>21</v>
      </c>
      <c r="D104" s="65" t="s">
        <v>30</v>
      </c>
      <c r="E104" s="65" t="s">
        <v>31</v>
      </c>
      <c r="F104" s="65" t="s">
        <v>24</v>
      </c>
      <c r="G104" s="65" t="s">
        <v>25</v>
      </c>
      <c r="H104" s="65" t="s">
        <v>26</v>
      </c>
      <c r="I104" s="65" t="s">
        <v>27</v>
      </c>
      <c r="J104" s="65" t="s">
        <v>370</v>
      </c>
      <c r="K104" s="65" t="s">
        <v>371</v>
      </c>
      <c r="L104" s="65" t="s">
        <v>372</v>
      </c>
      <c r="M104" s="65" t="s">
        <v>430</v>
      </c>
      <c r="N104" s="65" t="s">
        <v>431</v>
      </c>
      <c r="O104" s="65" t="s">
        <v>432</v>
      </c>
    </row>
    <row r="105" spans="2:15" ht="12.75" customHeight="1" x14ac:dyDescent="0.2">
      <c r="B105" s="436" t="s">
        <v>700</v>
      </c>
      <c r="C105" s="437"/>
      <c r="D105" s="437"/>
      <c r="E105" s="437"/>
      <c r="F105" s="437"/>
      <c r="G105" s="437"/>
      <c r="H105" s="437"/>
      <c r="I105" s="437"/>
      <c r="J105" s="437"/>
      <c r="K105" s="437"/>
      <c r="L105" s="437"/>
      <c r="M105" s="437"/>
      <c r="N105" s="437"/>
      <c r="O105" s="438"/>
    </row>
    <row r="106" spans="2:15" x14ac:dyDescent="0.2">
      <c r="B106" s="197"/>
      <c r="C106" s="198" t="s">
        <v>557</v>
      </c>
      <c r="D106" s="246">
        <v>155613.21</v>
      </c>
      <c r="E106" s="247">
        <v>0</v>
      </c>
      <c r="F106" s="282">
        <v>0</v>
      </c>
      <c r="G106" s="247">
        <v>155613.21</v>
      </c>
      <c r="H106" s="282">
        <v>2.9999999999999997E-4</v>
      </c>
      <c r="I106" s="249">
        <v>1</v>
      </c>
      <c r="J106" s="282">
        <v>0.41499999999999998</v>
      </c>
      <c r="K106" s="199">
        <v>0</v>
      </c>
      <c r="L106" s="247">
        <v>6771.0401602000002</v>
      </c>
      <c r="M106" s="284">
        <v>4.3511988199999997E-2</v>
      </c>
      <c r="N106" s="247">
        <v>19.373844644999998</v>
      </c>
      <c r="O106" s="247">
        <v>0</v>
      </c>
    </row>
    <row r="107" spans="2:15" x14ac:dyDescent="0.2">
      <c r="B107" s="200"/>
      <c r="C107" s="198" t="s">
        <v>558</v>
      </c>
      <c r="D107" s="247">
        <v>155613.21</v>
      </c>
      <c r="E107" s="247">
        <v>0</v>
      </c>
      <c r="F107" s="282">
        <v>0</v>
      </c>
      <c r="G107" s="247">
        <v>155613.21</v>
      </c>
      <c r="H107" s="282">
        <v>2.9999999999999997E-4</v>
      </c>
      <c r="I107" s="249">
        <v>1</v>
      </c>
      <c r="J107" s="282">
        <v>0.41499999999999998</v>
      </c>
      <c r="K107" s="199">
        <v>0</v>
      </c>
      <c r="L107" s="247">
        <v>6771.0401602000002</v>
      </c>
      <c r="M107" s="284">
        <v>4.3511988199999997E-2</v>
      </c>
      <c r="N107" s="247">
        <v>19.373844644999998</v>
      </c>
      <c r="O107" s="247">
        <v>0</v>
      </c>
    </row>
    <row r="108" spans="2:15" x14ac:dyDescent="0.2">
      <c r="B108" s="200"/>
      <c r="C108" s="198" t="s">
        <v>559</v>
      </c>
      <c r="D108" s="247">
        <v>0</v>
      </c>
      <c r="E108" s="247">
        <v>0</v>
      </c>
      <c r="F108" s="283">
        <v>0</v>
      </c>
      <c r="G108" s="247">
        <v>0</v>
      </c>
      <c r="H108" s="283">
        <v>0</v>
      </c>
      <c r="I108" s="249">
        <v>0</v>
      </c>
      <c r="J108" s="283">
        <v>0</v>
      </c>
      <c r="K108" s="199">
        <v>0</v>
      </c>
      <c r="L108" s="247">
        <v>0</v>
      </c>
      <c r="M108" s="283">
        <v>0</v>
      </c>
      <c r="N108" s="247">
        <v>0</v>
      </c>
      <c r="O108" s="247">
        <v>0</v>
      </c>
    </row>
    <row r="109" spans="2:15" x14ac:dyDescent="0.2">
      <c r="B109" s="200"/>
      <c r="C109" s="198" t="s">
        <v>560</v>
      </c>
      <c r="D109" s="247">
        <v>0</v>
      </c>
      <c r="E109" s="247">
        <v>0</v>
      </c>
      <c r="F109" s="283">
        <v>0</v>
      </c>
      <c r="G109" s="247">
        <v>0</v>
      </c>
      <c r="H109" s="283">
        <v>0</v>
      </c>
      <c r="I109" s="249">
        <v>0</v>
      </c>
      <c r="J109" s="283">
        <v>0</v>
      </c>
      <c r="K109" s="199">
        <v>0</v>
      </c>
      <c r="L109" s="247">
        <v>0</v>
      </c>
      <c r="M109" s="283">
        <v>0</v>
      </c>
      <c r="N109" s="247">
        <v>0</v>
      </c>
      <c r="O109" s="247">
        <v>0</v>
      </c>
    </row>
    <row r="110" spans="2:15" x14ac:dyDescent="0.2">
      <c r="B110" s="200"/>
      <c r="C110" s="198" t="s">
        <v>561</v>
      </c>
      <c r="D110" s="247">
        <v>23553971.77</v>
      </c>
      <c r="E110" s="247">
        <v>23278963.239</v>
      </c>
      <c r="F110" s="282">
        <v>0.78010978499999994</v>
      </c>
      <c r="G110" s="247">
        <v>46832935.009999998</v>
      </c>
      <c r="H110" s="282">
        <v>3.8999999999999998E-3</v>
      </c>
      <c r="I110" s="249">
        <v>734</v>
      </c>
      <c r="J110" s="282">
        <v>0.41499999999999998</v>
      </c>
      <c r="K110" s="199">
        <v>0</v>
      </c>
      <c r="L110" s="247">
        <v>9648503.3505000006</v>
      </c>
      <c r="M110" s="284">
        <v>0.20601961739999999</v>
      </c>
      <c r="N110" s="247">
        <v>80187.664350999999</v>
      </c>
      <c r="O110" s="247">
        <v>39236.76</v>
      </c>
    </row>
    <row r="111" spans="2:15" x14ac:dyDescent="0.2">
      <c r="B111" s="200"/>
      <c r="C111" s="198" t="s">
        <v>562</v>
      </c>
      <c r="D111" s="247">
        <v>0</v>
      </c>
      <c r="E111" s="247">
        <v>0</v>
      </c>
      <c r="F111" s="283">
        <v>0</v>
      </c>
      <c r="G111" s="247">
        <v>0</v>
      </c>
      <c r="H111" s="283">
        <v>0</v>
      </c>
      <c r="I111" s="249">
        <v>0</v>
      </c>
      <c r="J111" s="283">
        <v>0</v>
      </c>
      <c r="K111" s="199">
        <v>0</v>
      </c>
      <c r="L111" s="247">
        <v>0</v>
      </c>
      <c r="M111" s="283">
        <v>0</v>
      </c>
      <c r="N111" s="247">
        <v>0</v>
      </c>
      <c r="O111" s="247">
        <v>0</v>
      </c>
    </row>
    <row r="112" spans="2:15" x14ac:dyDescent="0.2">
      <c r="B112" s="200"/>
      <c r="C112" s="198" t="s">
        <v>563</v>
      </c>
      <c r="D112" s="247">
        <v>65097377.369999997</v>
      </c>
      <c r="E112" s="247">
        <v>36598863.234999999</v>
      </c>
      <c r="F112" s="282">
        <v>0.77749003520000004</v>
      </c>
      <c r="G112" s="247">
        <v>101696240.59999999</v>
      </c>
      <c r="H112" s="282">
        <v>1.4200000000000001E-2</v>
      </c>
      <c r="I112" s="249">
        <v>1731</v>
      </c>
      <c r="J112" s="282">
        <v>0.41499999999999998</v>
      </c>
      <c r="K112" s="199">
        <v>0</v>
      </c>
      <c r="L112" s="247">
        <v>38422369.122000001</v>
      </c>
      <c r="M112" s="284">
        <v>0.37781503910000003</v>
      </c>
      <c r="N112" s="247">
        <v>638311.13358999998</v>
      </c>
      <c r="O112" s="247">
        <v>356441.19</v>
      </c>
    </row>
    <row r="113" spans="2:15" x14ac:dyDescent="0.2">
      <c r="B113" s="200"/>
      <c r="C113" s="198" t="s">
        <v>564</v>
      </c>
      <c r="D113" s="247">
        <v>28053948.649999999</v>
      </c>
      <c r="E113" s="247">
        <v>24405451.491</v>
      </c>
      <c r="F113" s="282">
        <v>0.22249535740000001</v>
      </c>
      <c r="G113" s="247">
        <v>52459400.141000003</v>
      </c>
      <c r="H113" s="282">
        <v>8.6999999999999994E-3</v>
      </c>
      <c r="I113" s="249">
        <v>888</v>
      </c>
      <c r="J113" s="282">
        <v>0.41499999999999998</v>
      </c>
      <c r="K113" s="199">
        <v>0</v>
      </c>
      <c r="L113" s="247">
        <v>16398058.878</v>
      </c>
      <c r="M113" s="284">
        <v>0.31258571070000002</v>
      </c>
      <c r="N113" s="247">
        <v>202155.81536000001</v>
      </c>
      <c r="O113" s="247">
        <v>94181.03</v>
      </c>
    </row>
    <row r="114" spans="2:15" x14ac:dyDescent="0.2">
      <c r="B114" s="200"/>
      <c r="C114" s="198" t="s">
        <v>565</v>
      </c>
      <c r="D114" s="247">
        <v>37043428.719999999</v>
      </c>
      <c r="E114" s="247">
        <v>12193411.744000001</v>
      </c>
      <c r="F114" s="282">
        <v>0.22253920029999999</v>
      </c>
      <c r="G114" s="247">
        <v>49236840.464000002</v>
      </c>
      <c r="H114" s="282">
        <v>0.02</v>
      </c>
      <c r="I114" s="249">
        <v>843</v>
      </c>
      <c r="J114" s="282">
        <v>0.41499999999999998</v>
      </c>
      <c r="K114" s="199">
        <v>0</v>
      </c>
      <c r="L114" s="247">
        <v>22024310.243999999</v>
      </c>
      <c r="M114" s="284">
        <v>0.44731363829999998</v>
      </c>
      <c r="N114" s="247">
        <v>436155.31822999998</v>
      </c>
      <c r="O114" s="247">
        <v>262260.15999999997</v>
      </c>
    </row>
    <row r="115" spans="2:15" x14ac:dyDescent="0.2">
      <c r="B115" s="200"/>
      <c r="C115" s="198" t="s">
        <v>566</v>
      </c>
      <c r="D115" s="247">
        <v>35455116.380000003</v>
      </c>
      <c r="E115" s="247">
        <v>10009169.679</v>
      </c>
      <c r="F115" s="282">
        <v>0.78993264019999998</v>
      </c>
      <c r="G115" s="247">
        <v>45464286.059</v>
      </c>
      <c r="H115" s="282">
        <v>4.8000000000000001E-2</v>
      </c>
      <c r="I115" s="249">
        <v>961</v>
      </c>
      <c r="J115" s="282">
        <v>0.41499999999999998</v>
      </c>
      <c r="K115" s="199">
        <v>0</v>
      </c>
      <c r="L115" s="247">
        <v>21902386.631000001</v>
      </c>
      <c r="M115" s="284">
        <v>0.48174927020000002</v>
      </c>
      <c r="N115" s="247">
        <v>985849.29018000001</v>
      </c>
      <c r="O115" s="247">
        <v>1287828.04</v>
      </c>
    </row>
    <row r="116" spans="2:15" x14ac:dyDescent="0.2">
      <c r="B116" s="200"/>
      <c r="C116" s="198" t="s">
        <v>567</v>
      </c>
      <c r="D116" s="247">
        <v>21530314.300000001</v>
      </c>
      <c r="E116" s="247">
        <v>6821885.0888</v>
      </c>
      <c r="F116" s="282">
        <v>0.21680382100000001</v>
      </c>
      <c r="G116" s="247">
        <v>28352199.388999999</v>
      </c>
      <c r="H116" s="282">
        <v>3.4000000000000002E-2</v>
      </c>
      <c r="I116" s="249">
        <v>619</v>
      </c>
      <c r="J116" s="282">
        <v>0.41499999999999998</v>
      </c>
      <c r="K116" s="199">
        <v>0</v>
      </c>
      <c r="L116" s="247">
        <v>13030993.517000001</v>
      </c>
      <c r="M116" s="284">
        <v>0.45961138109999999</v>
      </c>
      <c r="N116" s="247">
        <v>427568.38900999998</v>
      </c>
      <c r="O116" s="247">
        <v>542803.96</v>
      </c>
    </row>
    <row r="117" spans="2:15" x14ac:dyDescent="0.2">
      <c r="B117" s="200"/>
      <c r="C117" s="198" t="s">
        <v>568</v>
      </c>
      <c r="D117" s="247">
        <v>13924802.08</v>
      </c>
      <c r="E117" s="247">
        <v>3187284.5906000002</v>
      </c>
      <c r="F117" s="282">
        <v>0.19525226009999999</v>
      </c>
      <c r="G117" s="247">
        <v>17112086.671</v>
      </c>
      <c r="H117" s="282">
        <v>7.1300000000000002E-2</v>
      </c>
      <c r="I117" s="249">
        <v>342</v>
      </c>
      <c r="J117" s="282">
        <v>0.41499999999999998</v>
      </c>
      <c r="K117" s="199">
        <v>0</v>
      </c>
      <c r="L117" s="247">
        <v>8871393.1136000007</v>
      </c>
      <c r="M117" s="284">
        <v>0.51842848180000001</v>
      </c>
      <c r="N117" s="247">
        <v>558280.90116999997</v>
      </c>
      <c r="O117" s="247">
        <v>745024.08</v>
      </c>
    </row>
    <row r="118" spans="2:15" x14ac:dyDescent="0.2">
      <c r="B118" s="200"/>
      <c r="C118" s="198" t="s">
        <v>569</v>
      </c>
      <c r="D118" s="247">
        <v>13820592.34</v>
      </c>
      <c r="E118" s="247">
        <v>3481292.2554000001</v>
      </c>
      <c r="F118" s="282">
        <v>0.85592302980000001</v>
      </c>
      <c r="G118" s="247">
        <v>17301884.594999999</v>
      </c>
      <c r="H118" s="282">
        <v>0.1242</v>
      </c>
      <c r="I118" s="249">
        <v>521</v>
      </c>
      <c r="J118" s="282">
        <v>0.41499999999999998</v>
      </c>
      <c r="K118" s="199">
        <v>0</v>
      </c>
      <c r="L118" s="247">
        <v>10694791.166999999</v>
      </c>
      <c r="M118" s="284">
        <v>0.61812868470000004</v>
      </c>
      <c r="N118" s="247">
        <v>1001573.2127</v>
      </c>
      <c r="O118" s="247">
        <v>1369086.57</v>
      </c>
    </row>
    <row r="119" spans="2:15" x14ac:dyDescent="0.2">
      <c r="B119" s="200"/>
      <c r="C119" s="198" t="s">
        <v>570</v>
      </c>
      <c r="D119" s="247">
        <v>13082584.48</v>
      </c>
      <c r="E119" s="247">
        <v>3235808.2418999998</v>
      </c>
      <c r="F119" s="282">
        <v>0.13517451850000001</v>
      </c>
      <c r="G119" s="247">
        <v>16318392.721999999</v>
      </c>
      <c r="H119" s="282">
        <v>0.11799999999999999</v>
      </c>
      <c r="I119" s="249">
        <v>399</v>
      </c>
      <c r="J119" s="282">
        <v>0.41499999999999998</v>
      </c>
      <c r="K119" s="199">
        <v>0</v>
      </c>
      <c r="L119" s="247">
        <v>9926790.7897999994</v>
      </c>
      <c r="M119" s="284">
        <v>0.60831915000000003</v>
      </c>
      <c r="N119" s="247">
        <v>908637.65633999999</v>
      </c>
      <c r="O119" s="247">
        <v>1171977.8700000001</v>
      </c>
    </row>
    <row r="120" spans="2:15" x14ac:dyDescent="0.2">
      <c r="B120" s="200"/>
      <c r="C120" s="198" t="s">
        <v>571</v>
      </c>
      <c r="D120" s="247">
        <v>738007.86</v>
      </c>
      <c r="E120" s="247">
        <v>245484.0135</v>
      </c>
      <c r="F120" s="282">
        <v>0.24633948580000001</v>
      </c>
      <c r="G120" s="247">
        <v>983491.87349999999</v>
      </c>
      <c r="H120" s="282">
        <v>0.22770000000000001</v>
      </c>
      <c r="I120" s="249">
        <v>122</v>
      </c>
      <c r="J120" s="282">
        <v>0.41499999999999998</v>
      </c>
      <c r="K120" s="199">
        <v>0</v>
      </c>
      <c r="L120" s="247">
        <v>768000.37725000002</v>
      </c>
      <c r="M120" s="284">
        <v>0.78089143179999998</v>
      </c>
      <c r="N120" s="247">
        <v>92935.556331999993</v>
      </c>
      <c r="O120" s="247">
        <v>197108.7</v>
      </c>
    </row>
    <row r="121" spans="2:15" x14ac:dyDescent="0.2">
      <c r="B121" s="200"/>
      <c r="C121" s="198" t="s">
        <v>572</v>
      </c>
      <c r="D121" s="247">
        <v>0</v>
      </c>
      <c r="E121" s="247">
        <v>0</v>
      </c>
      <c r="F121" s="283">
        <v>0</v>
      </c>
      <c r="G121" s="247">
        <v>0</v>
      </c>
      <c r="H121" s="283">
        <v>0</v>
      </c>
      <c r="I121" s="249">
        <v>0</v>
      </c>
      <c r="J121" s="283">
        <v>0</v>
      </c>
      <c r="K121" s="199">
        <v>0</v>
      </c>
      <c r="L121" s="247">
        <v>0</v>
      </c>
      <c r="M121" s="283">
        <v>0</v>
      </c>
      <c r="N121" s="247">
        <v>0</v>
      </c>
      <c r="O121" s="247">
        <v>0</v>
      </c>
    </row>
    <row r="122" spans="2:15" x14ac:dyDescent="0.2">
      <c r="B122" s="201"/>
      <c r="C122" s="198" t="s">
        <v>573</v>
      </c>
      <c r="D122" s="247">
        <v>5484644.29</v>
      </c>
      <c r="E122" s="247">
        <v>170606.50520000001</v>
      </c>
      <c r="F122" s="282">
        <v>0.57174273379999996</v>
      </c>
      <c r="G122" s="247">
        <v>5655250.7951999996</v>
      </c>
      <c r="H122" s="282">
        <v>1</v>
      </c>
      <c r="I122" s="249">
        <v>216</v>
      </c>
      <c r="J122" s="282">
        <v>0.87839999999999996</v>
      </c>
      <c r="K122" s="199">
        <v>0</v>
      </c>
      <c r="L122" s="247">
        <v>0</v>
      </c>
      <c r="M122" s="284">
        <v>0</v>
      </c>
      <c r="N122" s="247">
        <v>5089381.1580999997</v>
      </c>
      <c r="O122" s="247">
        <v>4378102.79</v>
      </c>
    </row>
    <row r="123" spans="2:15" ht="15" customHeight="1" x14ac:dyDescent="0.2">
      <c r="B123" s="432" t="s">
        <v>574</v>
      </c>
      <c r="C123" s="433"/>
      <c r="D123" s="248">
        <v>143567315.35999998</v>
      </c>
      <c r="E123" s="248">
        <v>73538894.913599998</v>
      </c>
      <c r="F123" s="202"/>
      <c r="G123" s="248">
        <v>217106210.2692</v>
      </c>
      <c r="H123" s="202"/>
      <c r="I123" s="250">
        <v>4164</v>
      </c>
      <c r="J123" s="204"/>
      <c r="K123" s="203">
        <v>0</v>
      </c>
      <c r="L123" s="248">
        <v>80674821.310660198</v>
      </c>
      <c r="M123" s="285">
        <v>0.3715914952899218</v>
      </c>
      <c r="N123" s="248">
        <v>7795321.8327656444</v>
      </c>
      <c r="O123" s="248">
        <v>7430695.3499999996</v>
      </c>
    </row>
    <row r="124" spans="2:15" x14ac:dyDescent="0.2">
      <c r="B124" s="41"/>
      <c r="C124" s="41"/>
      <c r="D124" s="41"/>
      <c r="E124" s="41"/>
      <c r="F124" s="41"/>
      <c r="G124" s="41"/>
      <c r="H124" s="41"/>
      <c r="I124" s="41"/>
      <c r="J124" s="41"/>
      <c r="K124" s="41"/>
      <c r="L124" s="41"/>
      <c r="M124" s="41"/>
      <c r="N124" s="41"/>
      <c r="O124" s="41"/>
    </row>
    <row r="125" spans="2:15" x14ac:dyDescent="0.2">
      <c r="B125" s="41"/>
      <c r="C125" s="41"/>
      <c r="D125" s="41"/>
      <c r="E125" s="41"/>
      <c r="F125" s="41"/>
      <c r="G125" s="41"/>
      <c r="H125" s="41"/>
      <c r="I125" s="41"/>
      <c r="J125" s="41"/>
      <c r="K125" s="41"/>
      <c r="L125" s="41"/>
      <c r="M125" s="41"/>
      <c r="N125" s="41"/>
      <c r="O125" s="41"/>
    </row>
    <row r="126" spans="2:15" x14ac:dyDescent="0.2">
      <c r="B126" s="41"/>
      <c r="C126" s="41"/>
      <c r="D126" s="41"/>
      <c r="E126" s="41"/>
      <c r="F126" s="41"/>
      <c r="G126" s="41"/>
      <c r="H126" s="41"/>
      <c r="I126" s="41"/>
      <c r="J126" s="41"/>
      <c r="K126" s="41"/>
      <c r="L126" s="41"/>
      <c r="M126" s="41"/>
      <c r="N126" s="41"/>
      <c r="O126" s="41"/>
    </row>
    <row r="127" spans="2:15" ht="89.25" x14ac:dyDescent="0.2">
      <c r="B127" s="439" t="s">
        <v>416</v>
      </c>
      <c r="C127" s="192" t="s">
        <v>417</v>
      </c>
      <c r="D127" s="192" t="s">
        <v>418</v>
      </c>
      <c r="E127" s="192" t="s">
        <v>419</v>
      </c>
      <c r="F127" s="54" t="s">
        <v>420</v>
      </c>
      <c r="G127" s="54" t="s">
        <v>421</v>
      </c>
      <c r="H127" s="54" t="s">
        <v>422</v>
      </c>
      <c r="I127" s="54" t="s">
        <v>423</v>
      </c>
      <c r="J127" s="54" t="s">
        <v>424</v>
      </c>
      <c r="K127" s="54" t="s">
        <v>425</v>
      </c>
      <c r="L127" s="192" t="s">
        <v>426</v>
      </c>
      <c r="M127" s="192" t="s">
        <v>427</v>
      </c>
      <c r="N127" s="192" t="s">
        <v>428</v>
      </c>
      <c r="O127" s="192" t="s">
        <v>429</v>
      </c>
    </row>
    <row r="128" spans="2:15" x14ac:dyDescent="0.2">
      <c r="B128" s="440"/>
      <c r="C128" s="193" t="s">
        <v>21</v>
      </c>
      <c r="D128" s="65" t="s">
        <v>30</v>
      </c>
      <c r="E128" s="65" t="s">
        <v>31</v>
      </c>
      <c r="F128" s="65" t="s">
        <v>24</v>
      </c>
      <c r="G128" s="65" t="s">
        <v>25</v>
      </c>
      <c r="H128" s="65" t="s">
        <v>26</v>
      </c>
      <c r="I128" s="65" t="s">
        <v>27</v>
      </c>
      <c r="J128" s="65" t="s">
        <v>370</v>
      </c>
      <c r="K128" s="65" t="s">
        <v>371</v>
      </c>
      <c r="L128" s="65" t="s">
        <v>372</v>
      </c>
      <c r="M128" s="65" t="s">
        <v>430</v>
      </c>
      <c r="N128" s="65" t="s">
        <v>431</v>
      </c>
      <c r="O128" s="65" t="s">
        <v>432</v>
      </c>
    </row>
    <row r="129" spans="2:15" ht="12.75" customHeight="1" x14ac:dyDescent="0.2">
      <c r="B129" s="436" t="s">
        <v>701</v>
      </c>
      <c r="C129" s="437"/>
      <c r="D129" s="437"/>
      <c r="E129" s="437"/>
      <c r="F129" s="437"/>
      <c r="G129" s="437"/>
      <c r="H129" s="437"/>
      <c r="I129" s="437"/>
      <c r="J129" s="437"/>
      <c r="K129" s="437"/>
      <c r="L129" s="437"/>
      <c r="M129" s="437"/>
      <c r="N129" s="437"/>
      <c r="O129" s="438"/>
    </row>
    <row r="130" spans="2:15" x14ac:dyDescent="0.2">
      <c r="B130" s="197"/>
      <c r="C130" s="198" t="s">
        <v>557</v>
      </c>
      <c r="D130" s="246">
        <v>53.26</v>
      </c>
      <c r="E130" s="247">
        <v>0</v>
      </c>
      <c r="F130" s="282">
        <v>0</v>
      </c>
      <c r="G130" s="247">
        <v>53.26</v>
      </c>
      <c r="H130" s="282">
        <v>2.9999999999999997E-4</v>
      </c>
      <c r="I130" s="249">
        <v>3</v>
      </c>
      <c r="J130" s="282">
        <v>0.41499999999999998</v>
      </c>
      <c r="K130" s="199">
        <v>0</v>
      </c>
      <c r="L130" s="247">
        <v>2.3174484925000001</v>
      </c>
      <c r="M130" s="284">
        <v>4.3511988199999997E-2</v>
      </c>
      <c r="N130" s="247">
        <v>6.6308699999999996E-3</v>
      </c>
      <c r="O130" s="247">
        <v>0</v>
      </c>
    </row>
    <row r="131" spans="2:15" x14ac:dyDescent="0.2">
      <c r="B131" s="200"/>
      <c r="C131" s="198" t="s">
        <v>558</v>
      </c>
      <c r="D131" s="247">
        <v>53.26</v>
      </c>
      <c r="E131" s="247">
        <v>0</v>
      </c>
      <c r="F131" s="282">
        <v>0</v>
      </c>
      <c r="G131" s="247">
        <v>53.26</v>
      </c>
      <c r="H131" s="282">
        <v>2.9999999999999997E-4</v>
      </c>
      <c r="I131" s="249">
        <v>3</v>
      </c>
      <c r="J131" s="282">
        <v>0.41499999999999998</v>
      </c>
      <c r="K131" s="199">
        <v>0</v>
      </c>
      <c r="L131" s="247">
        <v>2.3174484925000001</v>
      </c>
      <c r="M131" s="284">
        <v>4.3511988199999997E-2</v>
      </c>
      <c r="N131" s="247">
        <v>6.6308699999999996E-3</v>
      </c>
      <c r="O131" s="247">
        <v>0</v>
      </c>
    </row>
    <row r="132" spans="2:15" x14ac:dyDescent="0.2">
      <c r="B132" s="200"/>
      <c r="C132" s="198" t="s">
        <v>559</v>
      </c>
      <c r="D132" s="247">
        <v>0</v>
      </c>
      <c r="E132" s="247">
        <v>0</v>
      </c>
      <c r="F132" s="283">
        <v>0</v>
      </c>
      <c r="G132" s="247">
        <v>0</v>
      </c>
      <c r="H132" s="283">
        <v>0</v>
      </c>
      <c r="I132" s="249">
        <v>0</v>
      </c>
      <c r="J132" s="283">
        <v>0</v>
      </c>
      <c r="K132" s="199">
        <v>0</v>
      </c>
      <c r="L132" s="247">
        <v>0</v>
      </c>
      <c r="M132" s="283">
        <v>0</v>
      </c>
      <c r="N132" s="247">
        <v>0</v>
      </c>
      <c r="O132" s="247">
        <v>0</v>
      </c>
    </row>
    <row r="133" spans="2:15" x14ac:dyDescent="0.2">
      <c r="B133" s="200"/>
      <c r="C133" s="198" t="s">
        <v>560</v>
      </c>
      <c r="D133" s="247">
        <v>0</v>
      </c>
      <c r="E133" s="247">
        <v>0</v>
      </c>
      <c r="F133" s="283">
        <v>0</v>
      </c>
      <c r="G133" s="247">
        <v>0</v>
      </c>
      <c r="H133" s="283">
        <v>0</v>
      </c>
      <c r="I133" s="249">
        <v>0</v>
      </c>
      <c r="J133" s="283">
        <v>0</v>
      </c>
      <c r="K133" s="199">
        <v>0</v>
      </c>
      <c r="L133" s="247">
        <v>0</v>
      </c>
      <c r="M133" s="283">
        <v>0</v>
      </c>
      <c r="N133" s="247">
        <v>0</v>
      </c>
      <c r="O133" s="247">
        <v>0</v>
      </c>
    </row>
    <row r="134" spans="2:15" x14ac:dyDescent="0.2">
      <c r="B134" s="200"/>
      <c r="C134" s="198" t="s">
        <v>561</v>
      </c>
      <c r="D134" s="247">
        <v>35304171.460000001</v>
      </c>
      <c r="E134" s="247">
        <v>23437455.829999998</v>
      </c>
      <c r="F134" s="282">
        <v>0.8485857644</v>
      </c>
      <c r="G134" s="247">
        <v>58741627.289999999</v>
      </c>
      <c r="H134" s="282">
        <v>3.8999999999999998E-3</v>
      </c>
      <c r="I134" s="249">
        <v>4192</v>
      </c>
      <c r="J134" s="282">
        <v>0.41499999999999998</v>
      </c>
      <c r="K134" s="199">
        <v>0</v>
      </c>
      <c r="L134" s="247">
        <v>16072805.266000001</v>
      </c>
      <c r="M134" s="284">
        <v>0.27361865870000002</v>
      </c>
      <c r="N134" s="247">
        <v>99158.077971000006</v>
      </c>
      <c r="O134" s="247">
        <v>67656.83</v>
      </c>
    </row>
    <row r="135" spans="2:15" x14ac:dyDescent="0.2">
      <c r="B135" s="200"/>
      <c r="C135" s="198" t="s">
        <v>562</v>
      </c>
      <c r="D135" s="247">
        <v>0</v>
      </c>
      <c r="E135" s="247">
        <v>0</v>
      </c>
      <c r="F135" s="283">
        <v>0</v>
      </c>
      <c r="G135" s="247">
        <v>0</v>
      </c>
      <c r="H135" s="283">
        <v>0</v>
      </c>
      <c r="I135" s="249">
        <v>0</v>
      </c>
      <c r="J135" s="283">
        <v>0</v>
      </c>
      <c r="K135" s="199">
        <v>0</v>
      </c>
      <c r="L135" s="247">
        <v>0</v>
      </c>
      <c r="M135" s="283">
        <v>0</v>
      </c>
      <c r="N135" s="247">
        <v>0</v>
      </c>
      <c r="O135" s="247">
        <v>0</v>
      </c>
    </row>
    <row r="136" spans="2:15" x14ac:dyDescent="0.2">
      <c r="B136" s="200"/>
      <c r="C136" s="198" t="s">
        <v>563</v>
      </c>
      <c r="D136" s="247">
        <v>79346322.010000005</v>
      </c>
      <c r="E136" s="247">
        <v>11631113.358999999</v>
      </c>
      <c r="F136" s="282">
        <v>0.86871300689999997</v>
      </c>
      <c r="G136" s="247">
        <v>90977435.368000001</v>
      </c>
      <c r="H136" s="282">
        <v>1.5900000000000001E-2</v>
      </c>
      <c r="I136" s="249">
        <v>2548</v>
      </c>
      <c r="J136" s="282">
        <v>0.41499999999999998</v>
      </c>
      <c r="K136" s="199">
        <v>0</v>
      </c>
      <c r="L136" s="247">
        <v>46784417.805</v>
      </c>
      <c r="M136" s="284">
        <v>0.51424199439999996</v>
      </c>
      <c r="N136" s="247">
        <v>654422.47462999995</v>
      </c>
      <c r="O136" s="247">
        <v>472092.58</v>
      </c>
    </row>
    <row r="137" spans="2:15" x14ac:dyDescent="0.2">
      <c r="B137" s="200"/>
      <c r="C137" s="198" t="s">
        <v>564</v>
      </c>
      <c r="D137" s="247">
        <v>27715755.129999999</v>
      </c>
      <c r="E137" s="247">
        <v>5015399.4848999996</v>
      </c>
      <c r="F137" s="282">
        <v>0.1218240225</v>
      </c>
      <c r="G137" s="247">
        <v>32731154.614999998</v>
      </c>
      <c r="H137" s="282">
        <v>8.6999999999999994E-3</v>
      </c>
      <c r="I137" s="249">
        <v>1185</v>
      </c>
      <c r="J137" s="282">
        <v>0.41499999999999998</v>
      </c>
      <c r="K137" s="199">
        <v>0</v>
      </c>
      <c r="L137" s="247">
        <v>13767531.338</v>
      </c>
      <c r="M137" s="284">
        <v>0.420624677</v>
      </c>
      <c r="N137" s="247">
        <v>123652.15204</v>
      </c>
      <c r="O137" s="247">
        <v>97297.14</v>
      </c>
    </row>
    <row r="138" spans="2:15" x14ac:dyDescent="0.2">
      <c r="B138" s="200"/>
      <c r="C138" s="198" t="s">
        <v>565</v>
      </c>
      <c r="D138" s="247">
        <v>51630566.880000003</v>
      </c>
      <c r="E138" s="247">
        <v>6615713.8735999996</v>
      </c>
      <c r="F138" s="282">
        <v>0.1383261022</v>
      </c>
      <c r="G138" s="247">
        <v>58246280.754000001</v>
      </c>
      <c r="H138" s="282">
        <v>0.02</v>
      </c>
      <c r="I138" s="249">
        <v>1363</v>
      </c>
      <c r="J138" s="282">
        <v>0.41499999999999998</v>
      </c>
      <c r="K138" s="199">
        <v>0</v>
      </c>
      <c r="L138" s="247">
        <v>33016886.467</v>
      </c>
      <c r="M138" s="284">
        <v>0.56684969480000003</v>
      </c>
      <c r="N138" s="247">
        <v>530770.32259</v>
      </c>
      <c r="O138" s="247">
        <v>374795.44</v>
      </c>
    </row>
    <row r="139" spans="2:15" x14ac:dyDescent="0.2">
      <c r="B139" s="200"/>
      <c r="C139" s="198" t="s">
        <v>566</v>
      </c>
      <c r="D139" s="247">
        <v>27233268.739999998</v>
      </c>
      <c r="E139" s="247">
        <v>2318594.5310999998</v>
      </c>
      <c r="F139" s="282">
        <v>0.8600701771</v>
      </c>
      <c r="G139" s="247">
        <v>29551863.271000002</v>
      </c>
      <c r="H139" s="282">
        <v>4.3099999999999999E-2</v>
      </c>
      <c r="I139" s="249">
        <v>1172</v>
      </c>
      <c r="J139" s="282">
        <v>0.41499999999999998</v>
      </c>
      <c r="K139" s="199">
        <v>0</v>
      </c>
      <c r="L139" s="247">
        <v>18828072.477000002</v>
      </c>
      <c r="M139" s="284">
        <v>0.63711963959999995</v>
      </c>
      <c r="N139" s="247">
        <v>546471.09476000001</v>
      </c>
      <c r="O139" s="247">
        <v>1036771.78</v>
      </c>
    </row>
    <row r="140" spans="2:15" x14ac:dyDescent="0.2">
      <c r="B140" s="200"/>
      <c r="C140" s="198" t="s">
        <v>567</v>
      </c>
      <c r="D140" s="247">
        <v>20532737.98</v>
      </c>
      <c r="E140" s="247">
        <v>1831903.7997999999</v>
      </c>
      <c r="F140" s="282">
        <v>0.14543605170000001</v>
      </c>
      <c r="G140" s="247">
        <v>22364641.780000001</v>
      </c>
      <c r="H140" s="282">
        <v>3.4000000000000002E-2</v>
      </c>
      <c r="I140" s="249">
        <v>793</v>
      </c>
      <c r="J140" s="282">
        <v>0.41499999999999998</v>
      </c>
      <c r="K140" s="199">
        <v>0</v>
      </c>
      <c r="L140" s="247">
        <v>13953278.862</v>
      </c>
      <c r="M140" s="284">
        <v>0.62389905459999995</v>
      </c>
      <c r="N140" s="247">
        <v>318489.40824999998</v>
      </c>
      <c r="O140" s="247">
        <v>617727.64</v>
      </c>
    </row>
    <row r="141" spans="2:15" x14ac:dyDescent="0.2">
      <c r="B141" s="200"/>
      <c r="C141" s="198" t="s">
        <v>568</v>
      </c>
      <c r="D141" s="247">
        <v>6700530.7599999998</v>
      </c>
      <c r="E141" s="247">
        <v>486690.73129999998</v>
      </c>
      <c r="F141" s="282">
        <v>0.11855237840000001</v>
      </c>
      <c r="G141" s="247">
        <v>7187221.4912999999</v>
      </c>
      <c r="H141" s="282">
        <v>7.1300000000000002E-2</v>
      </c>
      <c r="I141" s="249">
        <v>379</v>
      </c>
      <c r="J141" s="282">
        <v>0.41499999999999998</v>
      </c>
      <c r="K141" s="199">
        <v>0</v>
      </c>
      <c r="L141" s="247">
        <v>4874793.6146999998</v>
      </c>
      <c r="M141" s="284">
        <v>0.67825843689999998</v>
      </c>
      <c r="N141" s="247">
        <v>227981.68651</v>
      </c>
      <c r="O141" s="247">
        <v>419044.14</v>
      </c>
    </row>
    <row r="142" spans="2:15" x14ac:dyDescent="0.2">
      <c r="B142" s="200"/>
      <c r="C142" s="198" t="s">
        <v>569</v>
      </c>
      <c r="D142" s="247">
        <v>1019520.46</v>
      </c>
      <c r="E142" s="247">
        <v>60007.729399999997</v>
      </c>
      <c r="F142" s="282">
        <v>0.76133661050000001</v>
      </c>
      <c r="G142" s="247">
        <v>1079528.1894</v>
      </c>
      <c r="H142" s="282">
        <v>0.1411</v>
      </c>
      <c r="I142" s="249">
        <v>249</v>
      </c>
      <c r="J142" s="282">
        <v>0.41499999999999998</v>
      </c>
      <c r="K142" s="199">
        <v>0</v>
      </c>
      <c r="L142" s="247">
        <v>902267.68807000003</v>
      </c>
      <c r="M142" s="284">
        <v>0.83579817270000001</v>
      </c>
      <c r="N142" s="247">
        <v>66678.865961000003</v>
      </c>
      <c r="O142" s="247">
        <v>152639.29</v>
      </c>
    </row>
    <row r="143" spans="2:15" x14ac:dyDescent="0.2">
      <c r="B143" s="200"/>
      <c r="C143" s="198" t="s">
        <v>570</v>
      </c>
      <c r="D143" s="247">
        <v>792589.67</v>
      </c>
      <c r="E143" s="247">
        <v>59135.366199999997</v>
      </c>
      <c r="F143" s="282">
        <v>0.2395913814</v>
      </c>
      <c r="G143" s="247">
        <v>851725.03619999997</v>
      </c>
      <c r="H143" s="282">
        <v>0.11799999999999999</v>
      </c>
      <c r="I143" s="249">
        <v>191</v>
      </c>
      <c r="J143" s="282">
        <v>0.41499999999999998</v>
      </c>
      <c r="K143" s="199">
        <v>0</v>
      </c>
      <c r="L143" s="247">
        <v>667325.42853000003</v>
      </c>
      <c r="M143" s="284">
        <v>0.78349866469999996</v>
      </c>
      <c r="N143" s="247">
        <v>41708.975022999999</v>
      </c>
      <c r="O143" s="247">
        <v>91235.34</v>
      </c>
    </row>
    <row r="144" spans="2:15" x14ac:dyDescent="0.2">
      <c r="B144" s="200"/>
      <c r="C144" s="198" t="s">
        <v>571</v>
      </c>
      <c r="D144" s="247">
        <v>226930.79</v>
      </c>
      <c r="E144" s="247">
        <v>872.36320000000001</v>
      </c>
      <c r="F144" s="282">
        <v>0.17</v>
      </c>
      <c r="G144" s="247">
        <v>227803.1532</v>
      </c>
      <c r="H144" s="282">
        <v>0.22770000000000001</v>
      </c>
      <c r="I144" s="249">
        <v>58</v>
      </c>
      <c r="J144" s="282">
        <v>0.41499999999999998</v>
      </c>
      <c r="K144" s="199">
        <v>0</v>
      </c>
      <c r="L144" s="247">
        <v>234942.25954999999</v>
      </c>
      <c r="M144" s="284">
        <v>1.0313389267999999</v>
      </c>
      <c r="N144" s="247">
        <v>24969.890938</v>
      </c>
      <c r="O144" s="247">
        <v>61403.95</v>
      </c>
    </row>
    <row r="145" spans="2:15" x14ac:dyDescent="0.2">
      <c r="B145" s="200"/>
      <c r="C145" s="198" t="s">
        <v>572</v>
      </c>
      <c r="D145" s="247">
        <v>0</v>
      </c>
      <c r="E145" s="247">
        <v>0</v>
      </c>
      <c r="F145" s="283">
        <v>0</v>
      </c>
      <c r="G145" s="247">
        <v>0</v>
      </c>
      <c r="H145" s="283">
        <v>0</v>
      </c>
      <c r="I145" s="249">
        <v>0</v>
      </c>
      <c r="J145" s="283">
        <v>0</v>
      </c>
      <c r="K145" s="199">
        <v>0</v>
      </c>
      <c r="L145" s="247">
        <v>0</v>
      </c>
      <c r="M145" s="283">
        <v>0</v>
      </c>
      <c r="N145" s="247">
        <v>0</v>
      </c>
      <c r="O145" s="247">
        <v>0</v>
      </c>
    </row>
    <row r="146" spans="2:15" x14ac:dyDescent="0.2">
      <c r="B146" s="201"/>
      <c r="C146" s="198" t="s">
        <v>573</v>
      </c>
      <c r="D146" s="247">
        <v>2937807.48</v>
      </c>
      <c r="E146" s="247">
        <v>17029.3848</v>
      </c>
      <c r="F146" s="282">
        <v>0.62095380200000005</v>
      </c>
      <c r="G146" s="247">
        <v>2954836.8648000001</v>
      </c>
      <c r="H146" s="282">
        <v>1</v>
      </c>
      <c r="I146" s="249">
        <v>263</v>
      </c>
      <c r="J146" s="282">
        <v>0.87839999999999996</v>
      </c>
      <c r="K146" s="199">
        <v>0</v>
      </c>
      <c r="L146" s="247">
        <v>0</v>
      </c>
      <c r="M146" s="284">
        <v>0</v>
      </c>
      <c r="N146" s="247">
        <v>2595528.4824000001</v>
      </c>
      <c r="O146" s="247">
        <v>2323473.64</v>
      </c>
    </row>
    <row r="147" spans="2:15" ht="15" customHeight="1" x14ac:dyDescent="0.2">
      <c r="B147" s="432" t="s">
        <v>574</v>
      </c>
      <c r="C147" s="433"/>
      <c r="D147" s="248">
        <v>145841143.41</v>
      </c>
      <c r="E147" s="248">
        <v>37464200.834299996</v>
      </c>
      <c r="F147" s="202"/>
      <c r="G147" s="248">
        <v>183305344.24319997</v>
      </c>
      <c r="H147" s="202"/>
      <c r="I147" s="250">
        <v>8427</v>
      </c>
      <c r="J147" s="204"/>
      <c r="K147" s="203">
        <v>0</v>
      </c>
      <c r="L147" s="248">
        <v>82587565.553518489</v>
      </c>
      <c r="M147" s="285">
        <v>0.45054641420571795</v>
      </c>
      <c r="N147" s="248">
        <v>3962259.0023528701</v>
      </c>
      <c r="O147" s="248">
        <v>4052634.12</v>
      </c>
    </row>
    <row r="148" spans="2:15" x14ac:dyDescent="0.2">
      <c r="B148" s="41"/>
      <c r="C148" s="41"/>
      <c r="D148" s="41"/>
      <c r="E148" s="41"/>
      <c r="F148" s="41"/>
      <c r="G148" s="41"/>
      <c r="H148" s="41"/>
      <c r="I148" s="41"/>
      <c r="J148" s="41"/>
      <c r="K148" s="41"/>
      <c r="L148" s="41"/>
      <c r="M148" s="41"/>
      <c r="N148" s="41"/>
      <c r="O148" s="41"/>
    </row>
    <row r="149" spans="2:15" x14ac:dyDescent="0.2">
      <c r="B149" s="41"/>
      <c r="C149" s="41"/>
      <c r="D149" s="41"/>
      <c r="E149" s="41"/>
      <c r="F149" s="41"/>
      <c r="G149" s="41"/>
      <c r="H149" s="41"/>
      <c r="I149" s="41"/>
      <c r="J149" s="41"/>
      <c r="K149" s="41"/>
      <c r="L149" s="41"/>
      <c r="M149" s="41"/>
      <c r="N149" s="41"/>
      <c r="O149" s="41"/>
    </row>
    <row r="150" spans="2:15" x14ac:dyDescent="0.2">
      <c r="B150" s="41"/>
      <c r="C150" s="41"/>
      <c r="D150" s="41"/>
      <c r="E150" s="41"/>
      <c r="F150" s="41"/>
      <c r="G150" s="41"/>
      <c r="H150" s="41"/>
      <c r="I150" s="41"/>
      <c r="J150" s="41"/>
      <c r="K150" s="41"/>
      <c r="L150" s="41"/>
      <c r="M150" s="41"/>
      <c r="N150" s="41"/>
      <c r="O150" s="41"/>
    </row>
    <row r="151" spans="2:15" ht="89.25" x14ac:dyDescent="0.2">
      <c r="B151" s="439" t="s">
        <v>450</v>
      </c>
      <c r="C151" s="192" t="s">
        <v>417</v>
      </c>
      <c r="D151" s="192" t="s">
        <v>418</v>
      </c>
      <c r="E151" s="192" t="s">
        <v>419</v>
      </c>
      <c r="F151" s="54" t="s">
        <v>420</v>
      </c>
      <c r="G151" s="54" t="s">
        <v>421</v>
      </c>
      <c r="H151" s="54" t="s">
        <v>422</v>
      </c>
      <c r="I151" s="54" t="s">
        <v>423</v>
      </c>
      <c r="J151" s="54" t="s">
        <v>424</v>
      </c>
      <c r="K151" s="54" t="s">
        <v>425</v>
      </c>
      <c r="L151" s="192" t="s">
        <v>426</v>
      </c>
      <c r="M151" s="192" t="s">
        <v>427</v>
      </c>
      <c r="N151" s="192" t="s">
        <v>428</v>
      </c>
      <c r="O151" s="192" t="s">
        <v>429</v>
      </c>
    </row>
    <row r="152" spans="2:15" x14ac:dyDescent="0.2">
      <c r="B152" s="440"/>
      <c r="C152" s="193" t="s">
        <v>21</v>
      </c>
      <c r="D152" s="65" t="s">
        <v>30</v>
      </c>
      <c r="E152" s="65" t="s">
        <v>31</v>
      </c>
      <c r="F152" s="65" t="s">
        <v>24</v>
      </c>
      <c r="G152" s="65" t="s">
        <v>25</v>
      </c>
      <c r="H152" s="65" t="s">
        <v>26</v>
      </c>
      <c r="I152" s="65" t="s">
        <v>27</v>
      </c>
      <c r="J152" s="65" t="s">
        <v>370</v>
      </c>
      <c r="K152" s="65" t="s">
        <v>371</v>
      </c>
      <c r="L152" s="65" t="s">
        <v>372</v>
      </c>
      <c r="M152" s="65" t="s">
        <v>430</v>
      </c>
      <c r="N152" s="65" t="s">
        <v>431</v>
      </c>
      <c r="O152" s="65" t="s">
        <v>432</v>
      </c>
    </row>
    <row r="153" spans="2:15" ht="15" customHeight="1" x14ac:dyDescent="0.2">
      <c r="B153" s="436" t="s">
        <v>556</v>
      </c>
      <c r="C153" s="437"/>
      <c r="D153" s="437"/>
      <c r="E153" s="437"/>
      <c r="F153" s="437"/>
      <c r="G153" s="437"/>
      <c r="H153" s="437"/>
      <c r="I153" s="437"/>
      <c r="J153" s="437"/>
      <c r="K153" s="437"/>
      <c r="L153" s="437"/>
      <c r="M153" s="437"/>
      <c r="N153" s="437"/>
      <c r="O153" s="438"/>
    </row>
    <row r="154" spans="2:15" x14ac:dyDescent="0.2">
      <c r="B154" s="197"/>
      <c r="C154" s="198" t="s">
        <v>557</v>
      </c>
      <c r="D154" s="246">
        <v>161956741.62</v>
      </c>
      <c r="E154" s="247">
        <v>37729525.637999997</v>
      </c>
      <c r="F154" s="282">
        <v>0.74172737359999996</v>
      </c>
      <c r="G154" s="247">
        <v>199686267.25999999</v>
      </c>
      <c r="H154" s="282">
        <v>0</v>
      </c>
      <c r="I154" s="249">
        <v>137</v>
      </c>
      <c r="J154" s="282">
        <v>0.43959999999999999</v>
      </c>
      <c r="K154" s="199">
        <v>2.5</v>
      </c>
      <c r="L154" s="247">
        <v>377330161</v>
      </c>
      <c r="M154" s="284">
        <v>1.8896149754</v>
      </c>
      <c r="N154" s="247">
        <v>11461543.722999999</v>
      </c>
      <c r="O154" s="247">
        <v>1693555.96</v>
      </c>
    </row>
    <row r="155" spans="2:15" x14ac:dyDescent="0.2">
      <c r="B155" s="200"/>
      <c r="C155" s="198" t="s">
        <v>558</v>
      </c>
      <c r="D155" s="247">
        <v>161956741.62</v>
      </c>
      <c r="E155" s="247">
        <v>37729525.638999999</v>
      </c>
      <c r="F155" s="282">
        <v>0.25827262639999998</v>
      </c>
      <c r="G155" s="247">
        <v>199686267.25999999</v>
      </c>
      <c r="H155" s="282">
        <v>0</v>
      </c>
      <c r="I155" s="249">
        <v>137</v>
      </c>
      <c r="J155" s="282">
        <v>0.43959999999999999</v>
      </c>
      <c r="K155" s="199">
        <v>2.5</v>
      </c>
      <c r="L155" s="247">
        <v>377330161</v>
      </c>
      <c r="M155" s="284">
        <v>1.8896149754</v>
      </c>
      <c r="N155" s="247">
        <v>11461543.722999999</v>
      </c>
      <c r="O155" s="247">
        <v>1693555.96</v>
      </c>
    </row>
    <row r="156" spans="2:15" x14ac:dyDescent="0.2">
      <c r="B156" s="200"/>
      <c r="C156" s="198" t="s">
        <v>559</v>
      </c>
      <c r="D156" s="247">
        <v>0</v>
      </c>
      <c r="E156" s="247">
        <v>0</v>
      </c>
      <c r="F156" s="283">
        <v>0</v>
      </c>
      <c r="G156" s="247">
        <v>0</v>
      </c>
      <c r="H156" s="283">
        <v>0</v>
      </c>
      <c r="I156" s="249">
        <v>0</v>
      </c>
      <c r="J156" s="283">
        <v>0</v>
      </c>
      <c r="K156" s="199">
        <v>0</v>
      </c>
      <c r="L156" s="247">
        <v>0</v>
      </c>
      <c r="M156" s="283">
        <v>0</v>
      </c>
      <c r="N156" s="247">
        <v>0</v>
      </c>
      <c r="O156" s="247">
        <v>0</v>
      </c>
    </row>
    <row r="157" spans="2:15" x14ac:dyDescent="0.2">
      <c r="B157" s="200"/>
      <c r="C157" s="198" t="s">
        <v>560</v>
      </c>
      <c r="D157" s="247">
        <v>0</v>
      </c>
      <c r="E157" s="247">
        <v>0</v>
      </c>
      <c r="F157" s="283">
        <v>0</v>
      </c>
      <c r="G157" s="247">
        <v>0</v>
      </c>
      <c r="H157" s="283">
        <v>0</v>
      </c>
      <c r="I157" s="249">
        <v>0</v>
      </c>
      <c r="J157" s="283">
        <v>0</v>
      </c>
      <c r="K157" s="199">
        <v>0</v>
      </c>
      <c r="L157" s="247">
        <v>0</v>
      </c>
      <c r="M157" s="283">
        <v>0</v>
      </c>
      <c r="N157" s="247">
        <v>0</v>
      </c>
      <c r="O157" s="247">
        <v>0</v>
      </c>
    </row>
    <row r="158" spans="2:15" x14ac:dyDescent="0.2">
      <c r="B158" s="200"/>
      <c r="C158" s="198" t="s">
        <v>561</v>
      </c>
      <c r="D158" s="247">
        <v>424820593.18000001</v>
      </c>
      <c r="E158" s="247">
        <v>135391750.40000001</v>
      </c>
      <c r="F158" s="282">
        <v>0.64296468640000004</v>
      </c>
      <c r="G158" s="247">
        <v>560212343.58000004</v>
      </c>
      <c r="H158" s="282">
        <v>3.8999999999999998E-3</v>
      </c>
      <c r="I158" s="249">
        <v>214</v>
      </c>
      <c r="J158" s="282">
        <v>0.41399999999999998</v>
      </c>
      <c r="K158" s="199">
        <v>2.5</v>
      </c>
      <c r="L158" s="247">
        <v>231883157.88</v>
      </c>
      <c r="M158" s="284">
        <v>0.41392011540000001</v>
      </c>
      <c r="N158" s="247">
        <v>746883.83784000005</v>
      </c>
      <c r="O158" s="247">
        <v>478017.92</v>
      </c>
    </row>
    <row r="159" spans="2:15" x14ac:dyDescent="0.2">
      <c r="B159" s="200"/>
      <c r="C159" s="198" t="s">
        <v>562</v>
      </c>
      <c r="D159" s="247">
        <v>0</v>
      </c>
      <c r="E159" s="247">
        <v>0</v>
      </c>
      <c r="F159" s="283">
        <v>0</v>
      </c>
      <c r="G159" s="247">
        <v>0</v>
      </c>
      <c r="H159" s="283">
        <v>0</v>
      </c>
      <c r="I159" s="249">
        <v>0</v>
      </c>
      <c r="J159" s="283">
        <v>0</v>
      </c>
      <c r="K159" s="199">
        <v>0</v>
      </c>
      <c r="L159" s="247">
        <v>0</v>
      </c>
      <c r="M159" s="283">
        <v>0</v>
      </c>
      <c r="N159" s="247">
        <v>0</v>
      </c>
      <c r="O159" s="247">
        <v>0</v>
      </c>
    </row>
    <row r="160" spans="2:15" x14ac:dyDescent="0.2">
      <c r="B160" s="200"/>
      <c r="C160" s="198" t="s">
        <v>563</v>
      </c>
      <c r="D160" s="247">
        <v>490880819.57999998</v>
      </c>
      <c r="E160" s="247">
        <v>105815082.31999999</v>
      </c>
      <c r="F160" s="282">
        <v>0.4393444353</v>
      </c>
      <c r="G160" s="247">
        <v>596695901.89999998</v>
      </c>
      <c r="H160" s="282">
        <v>1.3899999999999999E-2</v>
      </c>
      <c r="I160" s="249">
        <v>318</v>
      </c>
      <c r="J160" s="282">
        <v>0.38940000000000002</v>
      </c>
      <c r="K160" s="199">
        <v>2.5</v>
      </c>
      <c r="L160" s="247">
        <v>525027365.69</v>
      </c>
      <c r="M160" s="284">
        <v>0.87989101989999996</v>
      </c>
      <c r="N160" s="247">
        <v>3617049.5702</v>
      </c>
      <c r="O160" s="247">
        <v>1733279.44</v>
      </c>
    </row>
    <row r="161" spans="2:15" x14ac:dyDescent="0.2">
      <c r="B161" s="200"/>
      <c r="C161" s="198" t="s">
        <v>564</v>
      </c>
      <c r="D161" s="247">
        <v>260739054.53</v>
      </c>
      <c r="E161" s="247">
        <v>59960208.708999999</v>
      </c>
      <c r="F161" s="282">
        <v>0.2604886294</v>
      </c>
      <c r="G161" s="247">
        <v>320699263.24000001</v>
      </c>
      <c r="H161" s="282">
        <v>8.6999999999999994E-3</v>
      </c>
      <c r="I161" s="249">
        <v>160</v>
      </c>
      <c r="J161" s="282">
        <v>0.36849999999999999</v>
      </c>
      <c r="K161" s="199">
        <v>2.5</v>
      </c>
      <c r="L161" s="247">
        <v>246495413.44</v>
      </c>
      <c r="M161" s="284">
        <v>0.76861858350000001</v>
      </c>
      <c r="N161" s="247">
        <v>1190089.6516</v>
      </c>
      <c r="O161" s="247">
        <v>571379.24</v>
      </c>
    </row>
    <row r="162" spans="2:15" x14ac:dyDescent="0.2">
      <c r="B162" s="200"/>
      <c r="C162" s="198" t="s">
        <v>565</v>
      </c>
      <c r="D162" s="247">
        <v>230141765.05000001</v>
      </c>
      <c r="E162" s="247">
        <v>45854873.612999998</v>
      </c>
      <c r="F162" s="282">
        <v>0.71298875620000002</v>
      </c>
      <c r="G162" s="247">
        <v>275996638.66000003</v>
      </c>
      <c r="H162" s="282">
        <v>0.02</v>
      </c>
      <c r="I162" s="249">
        <v>159</v>
      </c>
      <c r="J162" s="282">
        <v>0.41370000000000001</v>
      </c>
      <c r="K162" s="199">
        <v>2.5</v>
      </c>
      <c r="L162" s="247">
        <v>278531952.25</v>
      </c>
      <c r="M162" s="284">
        <v>1.0091860307</v>
      </c>
      <c r="N162" s="247">
        <v>2426959.9186</v>
      </c>
      <c r="O162" s="247">
        <v>1161900.2</v>
      </c>
    </row>
    <row r="163" spans="2:15" x14ac:dyDescent="0.2">
      <c r="B163" s="200"/>
      <c r="C163" s="198" t="s">
        <v>566</v>
      </c>
      <c r="D163" s="247">
        <v>121144091.34999999</v>
      </c>
      <c r="E163" s="247">
        <v>31821290.905999999</v>
      </c>
      <c r="F163" s="282">
        <v>0.66816123620000001</v>
      </c>
      <c r="G163" s="247">
        <v>152965382.25999999</v>
      </c>
      <c r="H163" s="282">
        <v>5.3800000000000001E-2</v>
      </c>
      <c r="I163" s="249">
        <v>113</v>
      </c>
      <c r="J163" s="282">
        <v>0.39019999999999999</v>
      </c>
      <c r="K163" s="199">
        <v>2.5</v>
      </c>
      <c r="L163" s="247">
        <v>180241159.02000001</v>
      </c>
      <c r="M163" s="284">
        <v>1.1783133959000001</v>
      </c>
      <c r="N163" s="247">
        <v>3410736.8565000002</v>
      </c>
      <c r="O163" s="247">
        <v>3444942.82</v>
      </c>
    </row>
    <row r="164" spans="2:15" x14ac:dyDescent="0.2">
      <c r="B164" s="200"/>
      <c r="C164" s="198" t="s">
        <v>567</v>
      </c>
      <c r="D164" s="247">
        <v>50526228.920000002</v>
      </c>
      <c r="E164" s="247">
        <v>21158328.618999999</v>
      </c>
      <c r="F164" s="282">
        <v>0.13140906129999999</v>
      </c>
      <c r="G164" s="247">
        <v>71684557.538000003</v>
      </c>
      <c r="H164" s="282">
        <v>3.4000000000000002E-2</v>
      </c>
      <c r="I164" s="249">
        <v>75</v>
      </c>
      <c r="J164" s="282">
        <v>0.3982</v>
      </c>
      <c r="K164" s="199">
        <v>2.5</v>
      </c>
      <c r="L164" s="247">
        <v>80164868.501000002</v>
      </c>
      <c r="M164" s="284">
        <v>1.1183003879</v>
      </c>
      <c r="N164" s="247">
        <v>1007097.6997</v>
      </c>
      <c r="O164" s="247">
        <v>760424.63</v>
      </c>
    </row>
    <row r="165" spans="2:15" x14ac:dyDescent="0.2">
      <c r="B165" s="200"/>
      <c r="C165" s="198" t="s">
        <v>568</v>
      </c>
      <c r="D165" s="247">
        <v>70617862.430000007</v>
      </c>
      <c r="E165" s="247">
        <v>10662962.287</v>
      </c>
      <c r="F165" s="282">
        <v>0.54168936150000002</v>
      </c>
      <c r="G165" s="247">
        <v>81280824.716999993</v>
      </c>
      <c r="H165" s="282">
        <v>7.1300000000000002E-2</v>
      </c>
      <c r="I165" s="249">
        <v>38</v>
      </c>
      <c r="J165" s="282">
        <v>0.3831</v>
      </c>
      <c r="K165" s="199">
        <v>2.5</v>
      </c>
      <c r="L165" s="247">
        <v>100076290.52</v>
      </c>
      <c r="M165" s="284">
        <v>1.2312410814000001</v>
      </c>
      <c r="N165" s="247">
        <v>2403639.1568</v>
      </c>
      <c r="O165" s="247">
        <v>2684518.19</v>
      </c>
    </row>
    <row r="166" spans="2:15" x14ac:dyDescent="0.2">
      <c r="B166" s="200"/>
      <c r="C166" s="198" t="s">
        <v>569</v>
      </c>
      <c r="D166" s="247">
        <v>23280015.079999998</v>
      </c>
      <c r="E166" s="247">
        <v>4589490.0908000004</v>
      </c>
      <c r="F166" s="282">
        <v>0.78144474919999996</v>
      </c>
      <c r="G166" s="247">
        <v>27869505.171</v>
      </c>
      <c r="H166" s="282">
        <v>0.17030000000000001</v>
      </c>
      <c r="I166" s="249">
        <v>31</v>
      </c>
      <c r="J166" s="282">
        <v>0.3916</v>
      </c>
      <c r="K166" s="199">
        <v>2.5</v>
      </c>
      <c r="L166" s="247">
        <v>46161638.706</v>
      </c>
      <c r="M166" s="284">
        <v>1.6563494192999999</v>
      </c>
      <c r="N166" s="247">
        <v>1987145.0179999999</v>
      </c>
      <c r="O166" s="247">
        <v>3051122.54</v>
      </c>
    </row>
    <row r="167" spans="2:15" x14ac:dyDescent="0.2">
      <c r="B167" s="200"/>
      <c r="C167" s="198" t="s">
        <v>570</v>
      </c>
      <c r="D167" s="247">
        <v>12201158.029999999</v>
      </c>
      <c r="E167" s="247">
        <v>2393173.4682999998</v>
      </c>
      <c r="F167" s="282">
        <v>0.3398683938</v>
      </c>
      <c r="G167" s="247">
        <v>14594331.498</v>
      </c>
      <c r="H167" s="282">
        <v>0.11799999999999999</v>
      </c>
      <c r="I167" s="249">
        <v>21</v>
      </c>
      <c r="J167" s="282">
        <v>0.40689999999999998</v>
      </c>
      <c r="K167" s="199">
        <v>2.5</v>
      </c>
      <c r="L167" s="247">
        <v>23600126.697999999</v>
      </c>
      <c r="M167" s="284">
        <v>1.6170748692000001</v>
      </c>
      <c r="N167" s="247">
        <v>736213.14448000002</v>
      </c>
      <c r="O167" s="247">
        <v>1191165.29</v>
      </c>
    </row>
    <row r="168" spans="2:15" x14ac:dyDescent="0.2">
      <c r="B168" s="200"/>
      <c r="C168" s="198" t="s">
        <v>571</v>
      </c>
      <c r="D168" s="247">
        <v>11078857.050000001</v>
      </c>
      <c r="E168" s="247">
        <v>2196316.6225000001</v>
      </c>
      <c r="F168" s="282">
        <v>2.28977104E-2</v>
      </c>
      <c r="G168" s="247">
        <v>13275173.673</v>
      </c>
      <c r="H168" s="282">
        <v>0.22770000000000001</v>
      </c>
      <c r="I168" s="249">
        <v>10</v>
      </c>
      <c r="J168" s="282">
        <v>0.37480000000000002</v>
      </c>
      <c r="K168" s="199">
        <v>2.5</v>
      </c>
      <c r="L168" s="247">
        <v>22561512.006999999</v>
      </c>
      <c r="M168" s="284">
        <v>1.6995266926999999</v>
      </c>
      <c r="N168" s="247">
        <v>1250931.8736</v>
      </c>
      <c r="O168" s="247">
        <v>1859957.25</v>
      </c>
    </row>
    <row r="169" spans="2:15" x14ac:dyDescent="0.2">
      <c r="B169" s="200"/>
      <c r="C169" s="198" t="s">
        <v>572</v>
      </c>
      <c r="D169" s="247">
        <v>0</v>
      </c>
      <c r="E169" s="247">
        <v>0</v>
      </c>
      <c r="F169" s="283">
        <v>0</v>
      </c>
      <c r="G169" s="247">
        <v>0</v>
      </c>
      <c r="H169" s="283">
        <v>0</v>
      </c>
      <c r="I169" s="249">
        <v>0</v>
      </c>
      <c r="J169" s="283">
        <v>0</v>
      </c>
      <c r="K169" s="199">
        <v>0</v>
      </c>
      <c r="L169" s="247">
        <v>0</v>
      </c>
      <c r="M169" s="283">
        <v>0</v>
      </c>
      <c r="N169" s="247">
        <v>0</v>
      </c>
      <c r="O169" s="247">
        <v>0</v>
      </c>
    </row>
    <row r="170" spans="2:15" x14ac:dyDescent="0.2">
      <c r="B170" s="201"/>
      <c r="C170" s="198" t="s">
        <v>573</v>
      </c>
      <c r="D170" s="247">
        <v>1092869.82</v>
      </c>
      <c r="E170" s="247">
        <v>534193.23800000001</v>
      </c>
      <c r="F170" s="282">
        <v>0.91295078090000004</v>
      </c>
      <c r="G170" s="247">
        <v>1627063.058</v>
      </c>
      <c r="H170" s="282">
        <v>1</v>
      </c>
      <c r="I170" s="249">
        <v>7</v>
      </c>
      <c r="J170" s="282">
        <v>0.43830000000000002</v>
      </c>
      <c r="K170" s="199">
        <v>2.5</v>
      </c>
      <c r="L170" s="247">
        <v>0</v>
      </c>
      <c r="M170" s="284">
        <v>0</v>
      </c>
      <c r="N170" s="247">
        <v>727324.78910000005</v>
      </c>
      <c r="O170" s="247">
        <v>1346327.83</v>
      </c>
    </row>
    <row r="171" spans="2:15" ht="15" customHeight="1" x14ac:dyDescent="0.2">
      <c r="B171" s="432" t="s">
        <v>574</v>
      </c>
      <c r="C171" s="433"/>
      <c r="D171" s="248">
        <v>1223175130.6299996</v>
      </c>
      <c r="E171" s="248">
        <v>315881332.59279996</v>
      </c>
      <c r="F171" s="202"/>
      <c r="G171" s="248">
        <v>1539056463.2290001</v>
      </c>
      <c r="H171" s="202"/>
      <c r="I171" s="250">
        <v>820</v>
      </c>
      <c r="J171" s="204"/>
      <c r="K171" s="203">
        <v>0</v>
      </c>
      <c r="L171" s="248">
        <v>1360643482.296</v>
      </c>
      <c r="M171" s="285">
        <v>0.88407639018084971</v>
      </c>
      <c r="N171" s="248">
        <v>21950683.794639997</v>
      </c>
      <c r="O171" s="248">
        <v>11747246.51</v>
      </c>
    </row>
    <row r="172" spans="2:15" x14ac:dyDescent="0.2">
      <c r="B172" s="41"/>
      <c r="C172" s="41"/>
      <c r="D172" s="41"/>
      <c r="E172" s="41"/>
      <c r="F172" s="41"/>
      <c r="G172" s="41"/>
      <c r="H172" s="41"/>
      <c r="I172" s="41"/>
      <c r="J172" s="41"/>
      <c r="K172" s="41"/>
      <c r="L172" s="41"/>
      <c r="M172" s="41"/>
      <c r="N172" s="41"/>
      <c r="O172" s="41"/>
    </row>
    <row r="173" spans="2:15" x14ac:dyDescent="0.2">
      <c r="B173" s="41"/>
      <c r="C173" s="41"/>
      <c r="D173" s="41"/>
      <c r="E173" s="41"/>
      <c r="F173" s="41"/>
      <c r="G173" s="41"/>
      <c r="H173" s="41"/>
      <c r="I173" s="41"/>
      <c r="J173" s="41"/>
      <c r="K173" s="41"/>
      <c r="L173" s="41"/>
      <c r="M173" s="41"/>
      <c r="N173" s="41"/>
      <c r="O173" s="41"/>
    </row>
    <row r="174" spans="2:15" x14ac:dyDescent="0.2">
      <c r="B174" s="41"/>
      <c r="C174" s="41"/>
      <c r="D174" s="41"/>
      <c r="E174" s="41"/>
      <c r="F174" s="41"/>
      <c r="G174" s="41"/>
      <c r="H174" s="41"/>
      <c r="I174" s="41"/>
      <c r="J174" s="41"/>
      <c r="K174" s="41"/>
      <c r="L174" s="41"/>
      <c r="M174" s="41"/>
      <c r="N174" s="41"/>
      <c r="O174" s="41"/>
    </row>
    <row r="175" spans="2:15" ht="89.25" x14ac:dyDescent="0.2">
      <c r="B175" s="439" t="s">
        <v>450</v>
      </c>
      <c r="C175" s="192" t="s">
        <v>417</v>
      </c>
      <c r="D175" s="192" t="s">
        <v>418</v>
      </c>
      <c r="E175" s="192" t="s">
        <v>419</v>
      </c>
      <c r="F175" s="54" t="s">
        <v>420</v>
      </c>
      <c r="G175" s="54" t="s">
        <v>421</v>
      </c>
      <c r="H175" s="54" t="s">
        <v>422</v>
      </c>
      <c r="I175" s="54" t="s">
        <v>423</v>
      </c>
      <c r="J175" s="54" t="s">
        <v>424</v>
      </c>
      <c r="K175" s="54" t="s">
        <v>425</v>
      </c>
      <c r="L175" s="192" t="s">
        <v>426</v>
      </c>
      <c r="M175" s="192" t="s">
        <v>427</v>
      </c>
      <c r="N175" s="192" t="s">
        <v>428</v>
      </c>
      <c r="O175" s="192" t="s">
        <v>429</v>
      </c>
    </row>
    <row r="176" spans="2:15" x14ac:dyDescent="0.2">
      <c r="B176" s="440"/>
      <c r="C176" s="193" t="s">
        <v>21</v>
      </c>
      <c r="D176" s="65" t="s">
        <v>30</v>
      </c>
      <c r="E176" s="65" t="s">
        <v>31</v>
      </c>
      <c r="F176" s="65" t="s">
        <v>24</v>
      </c>
      <c r="G176" s="65" t="s">
        <v>25</v>
      </c>
      <c r="H176" s="65" t="s">
        <v>26</v>
      </c>
      <c r="I176" s="65" t="s">
        <v>27</v>
      </c>
      <c r="J176" s="65" t="s">
        <v>370</v>
      </c>
      <c r="K176" s="65" t="s">
        <v>371</v>
      </c>
      <c r="L176" s="65" t="s">
        <v>372</v>
      </c>
      <c r="M176" s="65" t="s">
        <v>430</v>
      </c>
      <c r="N176" s="65" t="s">
        <v>431</v>
      </c>
      <c r="O176" s="65" t="s">
        <v>432</v>
      </c>
    </row>
    <row r="177" spans="2:15" ht="12.75" customHeight="1" x14ac:dyDescent="0.2">
      <c r="B177" s="436" t="s">
        <v>702</v>
      </c>
      <c r="C177" s="437"/>
      <c r="D177" s="437"/>
      <c r="E177" s="437"/>
      <c r="F177" s="437"/>
      <c r="G177" s="437"/>
      <c r="H177" s="437"/>
      <c r="I177" s="437"/>
      <c r="J177" s="437"/>
      <c r="K177" s="437"/>
      <c r="L177" s="437"/>
      <c r="M177" s="437"/>
      <c r="N177" s="437"/>
      <c r="O177" s="438"/>
    </row>
    <row r="178" spans="2:15" x14ac:dyDescent="0.2">
      <c r="B178" s="197"/>
      <c r="C178" s="198" t="s">
        <v>557</v>
      </c>
      <c r="D178" s="246">
        <v>1522974.35</v>
      </c>
      <c r="E178" s="247">
        <v>75000</v>
      </c>
      <c r="F178" s="282">
        <v>0.75</v>
      </c>
      <c r="G178" s="247">
        <v>1597974.35</v>
      </c>
      <c r="H178" s="282">
        <v>2.9999999999999997E-4</v>
      </c>
      <c r="I178" s="249">
        <v>8</v>
      </c>
      <c r="J178" s="282">
        <v>0.40489999999999998</v>
      </c>
      <c r="K178" s="199">
        <v>2.5</v>
      </c>
      <c r="L178" s="247">
        <v>235001.59922999999</v>
      </c>
      <c r="M178" s="284">
        <v>0.1470621848</v>
      </c>
      <c r="N178" s="247">
        <v>3712.9266338000002</v>
      </c>
      <c r="O178" s="247">
        <v>6033.33</v>
      </c>
    </row>
    <row r="179" spans="2:15" x14ac:dyDescent="0.2">
      <c r="B179" s="200"/>
      <c r="C179" s="198" t="s">
        <v>558</v>
      </c>
      <c r="D179" s="247">
        <v>1522974.35</v>
      </c>
      <c r="E179" s="247">
        <v>75000</v>
      </c>
      <c r="F179" s="282">
        <v>0.25</v>
      </c>
      <c r="G179" s="247">
        <v>1597974.35</v>
      </c>
      <c r="H179" s="282">
        <v>2.9999999999999997E-4</v>
      </c>
      <c r="I179" s="249">
        <v>8</v>
      </c>
      <c r="J179" s="282">
        <v>0.40489999999999998</v>
      </c>
      <c r="K179" s="199">
        <v>2.5</v>
      </c>
      <c r="L179" s="247">
        <v>235001.59922999999</v>
      </c>
      <c r="M179" s="284">
        <v>0.1470621848</v>
      </c>
      <c r="N179" s="247">
        <v>3712.9266338000002</v>
      </c>
      <c r="O179" s="247">
        <v>6033.33</v>
      </c>
    </row>
    <row r="180" spans="2:15" x14ac:dyDescent="0.2">
      <c r="B180" s="200"/>
      <c r="C180" s="198" t="s">
        <v>559</v>
      </c>
      <c r="D180" s="247">
        <v>0</v>
      </c>
      <c r="E180" s="247">
        <v>0</v>
      </c>
      <c r="F180" s="283">
        <v>0</v>
      </c>
      <c r="G180" s="247">
        <v>0</v>
      </c>
      <c r="H180" s="283">
        <v>0</v>
      </c>
      <c r="I180" s="249">
        <v>0</v>
      </c>
      <c r="J180" s="283">
        <v>0</v>
      </c>
      <c r="K180" s="199">
        <v>0</v>
      </c>
      <c r="L180" s="247">
        <v>0</v>
      </c>
      <c r="M180" s="283">
        <v>0</v>
      </c>
      <c r="N180" s="247">
        <v>0</v>
      </c>
      <c r="O180" s="247">
        <v>0</v>
      </c>
    </row>
    <row r="181" spans="2:15" x14ac:dyDescent="0.2">
      <c r="B181" s="200"/>
      <c r="C181" s="198" t="s">
        <v>560</v>
      </c>
      <c r="D181" s="247">
        <v>0</v>
      </c>
      <c r="E181" s="247">
        <v>0</v>
      </c>
      <c r="F181" s="283">
        <v>0</v>
      </c>
      <c r="G181" s="247">
        <v>0</v>
      </c>
      <c r="H181" s="283">
        <v>0</v>
      </c>
      <c r="I181" s="249">
        <v>0</v>
      </c>
      <c r="J181" s="283">
        <v>0</v>
      </c>
      <c r="K181" s="199">
        <v>0</v>
      </c>
      <c r="L181" s="247">
        <v>0</v>
      </c>
      <c r="M181" s="283">
        <v>0</v>
      </c>
      <c r="N181" s="247">
        <v>0</v>
      </c>
      <c r="O181" s="247">
        <v>0</v>
      </c>
    </row>
    <row r="182" spans="2:15" x14ac:dyDescent="0.2">
      <c r="B182" s="200"/>
      <c r="C182" s="198" t="s">
        <v>561</v>
      </c>
      <c r="D182" s="247">
        <v>267585096.66</v>
      </c>
      <c r="E182" s="247">
        <v>89828773.265000001</v>
      </c>
      <c r="F182" s="282">
        <v>0.67029324629999998</v>
      </c>
      <c r="G182" s="247">
        <v>357413869.93000001</v>
      </c>
      <c r="H182" s="282">
        <v>3.8999999999999998E-3</v>
      </c>
      <c r="I182" s="249">
        <v>151</v>
      </c>
      <c r="J182" s="282">
        <v>0.41299999999999998</v>
      </c>
      <c r="K182" s="199">
        <v>2.5</v>
      </c>
      <c r="L182" s="247">
        <v>101982832.23999999</v>
      </c>
      <c r="M182" s="284">
        <v>0.28533540750000003</v>
      </c>
      <c r="N182" s="247">
        <v>397312.80034999998</v>
      </c>
      <c r="O182" s="247">
        <v>187268.41</v>
      </c>
    </row>
    <row r="183" spans="2:15" x14ac:dyDescent="0.2">
      <c r="B183" s="200"/>
      <c r="C183" s="198" t="s">
        <v>562</v>
      </c>
      <c r="D183" s="247">
        <v>0</v>
      </c>
      <c r="E183" s="247">
        <v>0</v>
      </c>
      <c r="F183" s="283">
        <v>0</v>
      </c>
      <c r="G183" s="247">
        <v>0</v>
      </c>
      <c r="H183" s="283">
        <v>0</v>
      </c>
      <c r="I183" s="249">
        <v>0</v>
      </c>
      <c r="J183" s="283">
        <v>0</v>
      </c>
      <c r="K183" s="199">
        <v>0</v>
      </c>
      <c r="L183" s="247">
        <v>0</v>
      </c>
      <c r="M183" s="283">
        <v>0</v>
      </c>
      <c r="N183" s="247">
        <v>0</v>
      </c>
      <c r="O183" s="247">
        <v>0</v>
      </c>
    </row>
    <row r="184" spans="2:15" x14ac:dyDescent="0.2">
      <c r="B184" s="200"/>
      <c r="C184" s="198" t="s">
        <v>563</v>
      </c>
      <c r="D184" s="247">
        <v>238252572.34</v>
      </c>
      <c r="E184" s="247">
        <v>50361734.695</v>
      </c>
      <c r="F184" s="282">
        <v>0.71712734590000005</v>
      </c>
      <c r="G184" s="247">
        <v>288614307.04000002</v>
      </c>
      <c r="H184" s="282">
        <v>1.41E-2</v>
      </c>
      <c r="I184" s="249">
        <v>212</v>
      </c>
      <c r="J184" s="282">
        <v>0.37</v>
      </c>
      <c r="K184" s="199">
        <v>2.5</v>
      </c>
      <c r="L184" s="247">
        <v>183532193.37</v>
      </c>
      <c r="M184" s="284">
        <v>0.63590816149999996</v>
      </c>
      <c r="N184" s="247">
        <v>1725088.024</v>
      </c>
      <c r="O184" s="247">
        <v>595484.4</v>
      </c>
    </row>
    <row r="185" spans="2:15" x14ac:dyDescent="0.2">
      <c r="B185" s="200"/>
      <c r="C185" s="198" t="s">
        <v>564</v>
      </c>
      <c r="D185" s="247">
        <v>124721121.34</v>
      </c>
      <c r="E185" s="247">
        <v>25797887.061999999</v>
      </c>
      <c r="F185" s="282">
        <v>0.32052536510000001</v>
      </c>
      <c r="G185" s="247">
        <v>150519008.40000001</v>
      </c>
      <c r="H185" s="282">
        <v>8.6999999999999994E-3</v>
      </c>
      <c r="I185" s="249">
        <v>103</v>
      </c>
      <c r="J185" s="282">
        <v>0.35499999999999998</v>
      </c>
      <c r="K185" s="199">
        <v>2.5</v>
      </c>
      <c r="L185" s="247">
        <v>81508977.682999998</v>
      </c>
      <c r="M185" s="284">
        <v>0.5415194968</v>
      </c>
      <c r="N185" s="247">
        <v>517738.7769</v>
      </c>
      <c r="O185" s="247">
        <v>114556.22</v>
      </c>
    </row>
    <row r="186" spans="2:15" x14ac:dyDescent="0.2">
      <c r="B186" s="200"/>
      <c r="C186" s="198" t="s">
        <v>565</v>
      </c>
      <c r="D186" s="247">
        <v>113531451</v>
      </c>
      <c r="E186" s="247">
        <v>24563847.633000001</v>
      </c>
      <c r="F186" s="282">
        <v>0.2385579773</v>
      </c>
      <c r="G186" s="247">
        <v>138095298.63</v>
      </c>
      <c r="H186" s="282">
        <v>0.02</v>
      </c>
      <c r="I186" s="249">
        <v>110</v>
      </c>
      <c r="J186" s="282">
        <v>0.38629999999999998</v>
      </c>
      <c r="K186" s="199">
        <v>2.5</v>
      </c>
      <c r="L186" s="247">
        <v>102023215.69</v>
      </c>
      <c r="M186" s="284">
        <v>0.73878847940000003</v>
      </c>
      <c r="N186" s="247">
        <v>1207349.2471</v>
      </c>
      <c r="O186" s="247">
        <v>480928.18</v>
      </c>
    </row>
    <row r="187" spans="2:15" x14ac:dyDescent="0.2">
      <c r="B187" s="200"/>
      <c r="C187" s="198" t="s">
        <v>566</v>
      </c>
      <c r="D187" s="247">
        <v>75965318.480000004</v>
      </c>
      <c r="E187" s="247">
        <v>17521612.960999999</v>
      </c>
      <c r="F187" s="282">
        <v>0.71651899360000004</v>
      </c>
      <c r="G187" s="247">
        <v>93486931.441</v>
      </c>
      <c r="H187" s="282">
        <v>5.5100000000000003E-2</v>
      </c>
      <c r="I187" s="249">
        <v>85</v>
      </c>
      <c r="J187" s="282">
        <v>0.37040000000000001</v>
      </c>
      <c r="K187" s="199">
        <v>2.5</v>
      </c>
      <c r="L187" s="247">
        <v>89068669.865999997</v>
      </c>
      <c r="M187" s="284">
        <v>0.95273925979999996</v>
      </c>
      <c r="N187" s="247">
        <v>2102071.6186000002</v>
      </c>
      <c r="O187" s="247">
        <v>1231720.24</v>
      </c>
    </row>
    <row r="188" spans="2:15" x14ac:dyDescent="0.2">
      <c r="B188" s="200"/>
      <c r="C188" s="198" t="s">
        <v>567</v>
      </c>
      <c r="D188" s="247">
        <v>28787887.93</v>
      </c>
      <c r="E188" s="247">
        <v>11871651.744000001</v>
      </c>
      <c r="F188" s="282">
        <v>0.1512941246</v>
      </c>
      <c r="G188" s="247">
        <v>40659539.673</v>
      </c>
      <c r="H188" s="282">
        <v>3.4000000000000002E-2</v>
      </c>
      <c r="I188" s="249">
        <v>55</v>
      </c>
      <c r="J188" s="282">
        <v>0.37859999999999999</v>
      </c>
      <c r="K188" s="199">
        <v>2.5</v>
      </c>
      <c r="L188" s="247">
        <v>34252258.855999999</v>
      </c>
      <c r="M188" s="284">
        <v>0.8424162972</v>
      </c>
      <c r="N188" s="247">
        <v>565217.76540000003</v>
      </c>
      <c r="O188" s="247">
        <v>372337.22</v>
      </c>
    </row>
    <row r="189" spans="2:15" x14ac:dyDescent="0.2">
      <c r="B189" s="200"/>
      <c r="C189" s="198" t="s">
        <v>568</v>
      </c>
      <c r="D189" s="247">
        <v>47177430.549999997</v>
      </c>
      <c r="E189" s="247">
        <v>5649961.2171</v>
      </c>
      <c r="F189" s="282">
        <v>0.46015294280000002</v>
      </c>
      <c r="G189" s="247">
        <v>52827391.766999997</v>
      </c>
      <c r="H189" s="282">
        <v>7.1300000000000002E-2</v>
      </c>
      <c r="I189" s="249">
        <v>30</v>
      </c>
      <c r="J189" s="282">
        <v>0.36420000000000002</v>
      </c>
      <c r="K189" s="199">
        <v>2.5</v>
      </c>
      <c r="L189" s="247">
        <v>54816411.009999998</v>
      </c>
      <c r="M189" s="284">
        <v>1.0376512861</v>
      </c>
      <c r="N189" s="247">
        <v>1536853.8532</v>
      </c>
      <c r="O189" s="247">
        <v>859383.02</v>
      </c>
    </row>
    <row r="190" spans="2:15" x14ac:dyDescent="0.2">
      <c r="B190" s="200"/>
      <c r="C190" s="198" t="s">
        <v>569</v>
      </c>
      <c r="D190" s="247">
        <v>16183444.640000001</v>
      </c>
      <c r="E190" s="247">
        <v>4141887.5707999999</v>
      </c>
      <c r="F190" s="282">
        <v>0.76576760150000001</v>
      </c>
      <c r="G190" s="247">
        <v>20325332.210999999</v>
      </c>
      <c r="H190" s="282">
        <v>0.18049999999999999</v>
      </c>
      <c r="I190" s="249">
        <v>20</v>
      </c>
      <c r="J190" s="282">
        <v>0.37580000000000002</v>
      </c>
      <c r="K190" s="199">
        <v>2.5</v>
      </c>
      <c r="L190" s="247">
        <v>29477988.011</v>
      </c>
      <c r="M190" s="284">
        <v>1.4503078083000001</v>
      </c>
      <c r="N190" s="247">
        <v>1502598.8034000001</v>
      </c>
      <c r="O190" s="247">
        <v>1882637.18</v>
      </c>
    </row>
    <row r="191" spans="2:15" x14ac:dyDescent="0.2">
      <c r="B191" s="200"/>
      <c r="C191" s="198" t="s">
        <v>570</v>
      </c>
      <c r="D191" s="247">
        <v>6405197.9500000002</v>
      </c>
      <c r="E191" s="247">
        <v>2345570.9482999998</v>
      </c>
      <c r="F191" s="282">
        <v>0.34132032169999998</v>
      </c>
      <c r="G191" s="247">
        <v>8750768.8982999995</v>
      </c>
      <c r="H191" s="282">
        <v>0.11799999999999999</v>
      </c>
      <c r="I191" s="249">
        <v>13</v>
      </c>
      <c r="J191" s="282">
        <v>0.3871</v>
      </c>
      <c r="K191" s="199">
        <v>2.5</v>
      </c>
      <c r="L191" s="247">
        <v>11243617.158</v>
      </c>
      <c r="M191" s="284">
        <v>1.2848719111</v>
      </c>
      <c r="N191" s="247">
        <v>425919.97042000003</v>
      </c>
      <c r="O191" s="247">
        <v>550704.35</v>
      </c>
    </row>
    <row r="192" spans="2:15" x14ac:dyDescent="0.2">
      <c r="B192" s="200"/>
      <c r="C192" s="198" t="s">
        <v>571</v>
      </c>
      <c r="D192" s="247">
        <v>9778246.6899999995</v>
      </c>
      <c r="E192" s="247">
        <v>1796316.6225000001</v>
      </c>
      <c r="F192" s="282">
        <v>2.7854499299999998E-2</v>
      </c>
      <c r="G192" s="247">
        <v>11574563.312999999</v>
      </c>
      <c r="H192" s="282">
        <v>0.22770000000000001</v>
      </c>
      <c r="I192" s="249">
        <v>7</v>
      </c>
      <c r="J192" s="282">
        <v>0.36720000000000003</v>
      </c>
      <c r="K192" s="199">
        <v>2.5</v>
      </c>
      <c r="L192" s="247">
        <v>18234370.853</v>
      </c>
      <c r="M192" s="284">
        <v>1.5753830499000001</v>
      </c>
      <c r="N192" s="247">
        <v>1076678.8330000001</v>
      </c>
      <c r="O192" s="247">
        <v>1331932.83</v>
      </c>
    </row>
    <row r="193" spans="2:15" x14ac:dyDescent="0.2">
      <c r="B193" s="200"/>
      <c r="C193" s="198" t="s">
        <v>572</v>
      </c>
      <c r="D193" s="247">
        <v>0</v>
      </c>
      <c r="E193" s="247">
        <v>0</v>
      </c>
      <c r="F193" s="283">
        <v>0</v>
      </c>
      <c r="G193" s="247">
        <v>0</v>
      </c>
      <c r="H193" s="283">
        <v>0</v>
      </c>
      <c r="I193" s="249">
        <v>0</v>
      </c>
      <c r="J193" s="283">
        <v>0</v>
      </c>
      <c r="K193" s="199">
        <v>0</v>
      </c>
      <c r="L193" s="247">
        <v>0</v>
      </c>
      <c r="M193" s="283">
        <v>0</v>
      </c>
      <c r="N193" s="247">
        <v>0</v>
      </c>
      <c r="O193" s="247">
        <v>0</v>
      </c>
    </row>
    <row r="194" spans="2:15" x14ac:dyDescent="0.2">
      <c r="B194" s="201"/>
      <c r="C194" s="198" t="s">
        <v>573</v>
      </c>
      <c r="D194" s="247">
        <v>794623.75</v>
      </c>
      <c r="E194" s="247">
        <v>534193.23800000001</v>
      </c>
      <c r="F194" s="282">
        <v>0.91295078090000004</v>
      </c>
      <c r="G194" s="247">
        <v>1328816.9879999999</v>
      </c>
      <c r="H194" s="282">
        <v>1</v>
      </c>
      <c r="I194" s="249">
        <v>5</v>
      </c>
      <c r="J194" s="282">
        <v>0.43569999999999998</v>
      </c>
      <c r="K194" s="199">
        <v>2.5</v>
      </c>
      <c r="L194" s="247">
        <v>0</v>
      </c>
      <c r="M194" s="284">
        <v>0</v>
      </c>
      <c r="N194" s="247">
        <v>593114.05759999994</v>
      </c>
      <c r="O194" s="247">
        <v>1054046.69</v>
      </c>
    </row>
    <row r="195" spans="2:15" ht="15" customHeight="1" x14ac:dyDescent="0.2">
      <c r="B195" s="432" t="s">
        <v>574</v>
      </c>
      <c r="C195" s="433"/>
      <c r="D195" s="248">
        <v>600304030.22000003</v>
      </c>
      <c r="E195" s="248">
        <v>162463201.72980002</v>
      </c>
      <c r="F195" s="202"/>
      <c r="G195" s="248">
        <v>762767231.96000004</v>
      </c>
      <c r="H195" s="202"/>
      <c r="I195" s="250">
        <v>481</v>
      </c>
      <c r="J195" s="204"/>
      <c r="K195" s="203">
        <v>0</v>
      </c>
      <c r="L195" s="248">
        <v>404296685.08622998</v>
      </c>
      <c r="M195" s="285">
        <v>0.53003939884432727</v>
      </c>
      <c r="N195" s="248">
        <v>6323898.2305838009</v>
      </c>
      <c r="O195" s="248">
        <v>4957190.25</v>
      </c>
    </row>
    <row r="196" spans="2:15" x14ac:dyDescent="0.2">
      <c r="B196" s="41"/>
      <c r="C196" s="41"/>
      <c r="D196" s="41"/>
      <c r="E196" s="41"/>
      <c r="F196" s="41"/>
      <c r="G196" s="41"/>
      <c r="H196" s="41"/>
      <c r="I196" s="41"/>
      <c r="J196" s="41"/>
      <c r="K196" s="41"/>
      <c r="L196" s="41"/>
      <c r="M196" s="41"/>
      <c r="N196" s="41"/>
      <c r="O196" s="41"/>
    </row>
    <row r="197" spans="2:15" x14ac:dyDescent="0.2">
      <c r="B197" s="41"/>
      <c r="C197" s="41"/>
      <c r="D197" s="41"/>
      <c r="E197" s="41"/>
      <c r="F197" s="41"/>
      <c r="G197" s="41"/>
      <c r="H197" s="41"/>
      <c r="I197" s="41"/>
      <c r="J197" s="41"/>
      <c r="K197" s="41"/>
      <c r="L197" s="41"/>
      <c r="M197" s="41"/>
      <c r="N197" s="41"/>
      <c r="O197" s="41"/>
    </row>
    <row r="198" spans="2:15" x14ac:dyDescent="0.2">
      <c r="B198" s="41"/>
      <c r="C198" s="41"/>
      <c r="D198" s="41"/>
      <c r="E198" s="41"/>
      <c r="F198" s="41"/>
      <c r="G198" s="41"/>
      <c r="H198" s="41"/>
      <c r="I198" s="41"/>
      <c r="J198" s="41"/>
      <c r="K198" s="41"/>
      <c r="L198" s="41"/>
      <c r="M198" s="41"/>
      <c r="N198" s="41"/>
      <c r="O198" s="41"/>
    </row>
    <row r="199" spans="2:15" ht="89.25" x14ac:dyDescent="0.2">
      <c r="B199" s="439" t="s">
        <v>450</v>
      </c>
      <c r="C199" s="192" t="s">
        <v>417</v>
      </c>
      <c r="D199" s="192" t="s">
        <v>418</v>
      </c>
      <c r="E199" s="192" t="s">
        <v>419</v>
      </c>
      <c r="F199" s="54" t="s">
        <v>420</v>
      </c>
      <c r="G199" s="54" t="s">
        <v>421</v>
      </c>
      <c r="H199" s="54" t="s">
        <v>422</v>
      </c>
      <c r="I199" s="54" t="s">
        <v>423</v>
      </c>
      <c r="J199" s="54" t="s">
        <v>424</v>
      </c>
      <c r="K199" s="54" t="s">
        <v>425</v>
      </c>
      <c r="L199" s="192" t="s">
        <v>426</v>
      </c>
      <c r="M199" s="192" t="s">
        <v>427</v>
      </c>
      <c r="N199" s="192" t="s">
        <v>428</v>
      </c>
      <c r="O199" s="192" t="s">
        <v>429</v>
      </c>
    </row>
    <row r="200" spans="2:15" x14ac:dyDescent="0.2">
      <c r="B200" s="440"/>
      <c r="C200" s="193" t="s">
        <v>21</v>
      </c>
      <c r="D200" s="65" t="s">
        <v>30</v>
      </c>
      <c r="E200" s="65" t="s">
        <v>31</v>
      </c>
      <c r="F200" s="65" t="s">
        <v>24</v>
      </c>
      <c r="G200" s="65" t="s">
        <v>25</v>
      </c>
      <c r="H200" s="65" t="s">
        <v>26</v>
      </c>
      <c r="I200" s="65" t="s">
        <v>27</v>
      </c>
      <c r="J200" s="65" t="s">
        <v>370</v>
      </c>
      <c r="K200" s="65" t="s">
        <v>371</v>
      </c>
      <c r="L200" s="65" t="s">
        <v>372</v>
      </c>
      <c r="M200" s="65" t="s">
        <v>430</v>
      </c>
      <c r="N200" s="65" t="s">
        <v>431</v>
      </c>
      <c r="O200" s="65" t="s">
        <v>432</v>
      </c>
    </row>
    <row r="201" spans="2:15" ht="12.75" customHeight="1" x14ac:dyDescent="0.2">
      <c r="B201" s="436" t="s">
        <v>703</v>
      </c>
      <c r="C201" s="437"/>
      <c r="D201" s="437"/>
      <c r="E201" s="437"/>
      <c r="F201" s="437"/>
      <c r="G201" s="437"/>
      <c r="H201" s="437"/>
      <c r="I201" s="437"/>
      <c r="J201" s="437"/>
      <c r="K201" s="437"/>
      <c r="L201" s="437"/>
      <c r="M201" s="437"/>
      <c r="N201" s="437"/>
      <c r="O201" s="438"/>
    </row>
    <row r="202" spans="2:15" x14ac:dyDescent="0.2">
      <c r="B202" s="197"/>
      <c r="C202" s="198" t="s">
        <v>557</v>
      </c>
      <c r="D202" s="246">
        <v>160348657.27000001</v>
      </c>
      <c r="E202" s="247">
        <v>37654525.638999999</v>
      </c>
      <c r="F202" s="282">
        <v>0.74171107830000005</v>
      </c>
      <c r="G202" s="247">
        <v>198003182.91</v>
      </c>
      <c r="H202" s="282">
        <v>0</v>
      </c>
      <c r="I202" s="249">
        <v>128</v>
      </c>
      <c r="J202" s="282">
        <v>0.43990000000000001</v>
      </c>
      <c r="K202" s="199">
        <v>2.5</v>
      </c>
      <c r="L202" s="247">
        <v>376848340.39999998</v>
      </c>
      <c r="M202" s="284">
        <v>1.9032438513000001</v>
      </c>
      <c r="N202" s="247">
        <v>11457149.915999999</v>
      </c>
      <c r="O202" s="247">
        <v>1687522.63</v>
      </c>
    </row>
    <row r="203" spans="2:15" x14ac:dyDescent="0.2">
      <c r="B203" s="200"/>
      <c r="C203" s="198" t="s">
        <v>558</v>
      </c>
      <c r="D203" s="247">
        <v>160348657.27000001</v>
      </c>
      <c r="E203" s="247">
        <v>37654525.638999999</v>
      </c>
      <c r="F203" s="282">
        <v>0.25828892170000001</v>
      </c>
      <c r="G203" s="247">
        <v>198003182.91</v>
      </c>
      <c r="H203" s="282">
        <v>0</v>
      </c>
      <c r="I203" s="249">
        <v>128</v>
      </c>
      <c r="J203" s="282">
        <v>0.43990000000000001</v>
      </c>
      <c r="K203" s="199">
        <v>2.5</v>
      </c>
      <c r="L203" s="247">
        <v>376848340.39999998</v>
      </c>
      <c r="M203" s="284">
        <v>1.9032438513000001</v>
      </c>
      <c r="N203" s="247">
        <v>11457149.915999999</v>
      </c>
      <c r="O203" s="247">
        <v>1687522.63</v>
      </c>
    </row>
    <row r="204" spans="2:15" x14ac:dyDescent="0.2">
      <c r="B204" s="200"/>
      <c r="C204" s="198" t="s">
        <v>559</v>
      </c>
      <c r="D204" s="247">
        <v>0</v>
      </c>
      <c r="E204" s="247">
        <v>0</v>
      </c>
      <c r="F204" s="283">
        <v>0</v>
      </c>
      <c r="G204" s="247">
        <v>0</v>
      </c>
      <c r="H204" s="283">
        <v>0</v>
      </c>
      <c r="I204" s="249">
        <v>0</v>
      </c>
      <c r="J204" s="283">
        <v>0</v>
      </c>
      <c r="K204" s="199">
        <v>0</v>
      </c>
      <c r="L204" s="247">
        <v>0</v>
      </c>
      <c r="M204" s="283">
        <v>0</v>
      </c>
      <c r="N204" s="247">
        <v>0</v>
      </c>
      <c r="O204" s="247">
        <v>0</v>
      </c>
    </row>
    <row r="205" spans="2:15" x14ac:dyDescent="0.2">
      <c r="B205" s="200"/>
      <c r="C205" s="198" t="s">
        <v>560</v>
      </c>
      <c r="D205" s="247">
        <v>0</v>
      </c>
      <c r="E205" s="247">
        <v>0</v>
      </c>
      <c r="F205" s="283">
        <v>0</v>
      </c>
      <c r="G205" s="247">
        <v>0</v>
      </c>
      <c r="H205" s="283">
        <v>0</v>
      </c>
      <c r="I205" s="249">
        <v>0</v>
      </c>
      <c r="J205" s="283">
        <v>0</v>
      </c>
      <c r="K205" s="199">
        <v>0</v>
      </c>
      <c r="L205" s="247">
        <v>0</v>
      </c>
      <c r="M205" s="283">
        <v>0</v>
      </c>
      <c r="N205" s="247">
        <v>0</v>
      </c>
      <c r="O205" s="247">
        <v>0</v>
      </c>
    </row>
    <row r="206" spans="2:15" x14ac:dyDescent="0.2">
      <c r="B206" s="200"/>
      <c r="C206" s="198" t="s">
        <v>561</v>
      </c>
      <c r="D206" s="247">
        <v>156407595.81999999</v>
      </c>
      <c r="E206" s="247">
        <v>45562977.136</v>
      </c>
      <c r="F206" s="282">
        <v>0.59512753370000004</v>
      </c>
      <c r="G206" s="247">
        <v>201970572.96000001</v>
      </c>
      <c r="H206" s="282">
        <v>3.8999999999999998E-3</v>
      </c>
      <c r="I206" s="249">
        <v>61</v>
      </c>
      <c r="J206" s="282">
        <v>0.41560000000000002</v>
      </c>
      <c r="K206" s="199">
        <v>2.5</v>
      </c>
      <c r="L206" s="247">
        <v>127499413.61</v>
      </c>
      <c r="M206" s="284">
        <v>0.63127717940000005</v>
      </c>
      <c r="N206" s="247">
        <v>342947.83188999997</v>
      </c>
      <c r="O206" s="247">
        <v>290749.51</v>
      </c>
    </row>
    <row r="207" spans="2:15" x14ac:dyDescent="0.2">
      <c r="B207" s="200"/>
      <c r="C207" s="198" t="s">
        <v>562</v>
      </c>
      <c r="D207" s="247">
        <v>0</v>
      </c>
      <c r="E207" s="247">
        <v>0</v>
      </c>
      <c r="F207" s="283">
        <v>0</v>
      </c>
      <c r="G207" s="247">
        <v>0</v>
      </c>
      <c r="H207" s="283">
        <v>0</v>
      </c>
      <c r="I207" s="249">
        <v>0</v>
      </c>
      <c r="J207" s="283">
        <v>0</v>
      </c>
      <c r="K207" s="199">
        <v>0</v>
      </c>
      <c r="L207" s="247">
        <v>0</v>
      </c>
      <c r="M207" s="283">
        <v>0</v>
      </c>
      <c r="N207" s="247">
        <v>0</v>
      </c>
      <c r="O207" s="247">
        <v>0</v>
      </c>
    </row>
    <row r="208" spans="2:15" x14ac:dyDescent="0.2">
      <c r="B208" s="200"/>
      <c r="C208" s="198" t="s">
        <v>563</v>
      </c>
      <c r="D208" s="247">
        <v>242457961.74000001</v>
      </c>
      <c r="E208" s="247">
        <v>55453347.626000002</v>
      </c>
      <c r="F208" s="282">
        <v>0.32500964459999998</v>
      </c>
      <c r="G208" s="247">
        <v>297911309.37</v>
      </c>
      <c r="H208" s="282">
        <v>1.37E-2</v>
      </c>
      <c r="I208" s="249">
        <v>97</v>
      </c>
      <c r="J208" s="282">
        <v>0.40610000000000002</v>
      </c>
      <c r="K208" s="199">
        <v>2.5</v>
      </c>
      <c r="L208" s="247">
        <v>312001344.37</v>
      </c>
      <c r="M208" s="284">
        <v>1.0472960729</v>
      </c>
      <c r="N208" s="247">
        <v>1810599.2622</v>
      </c>
      <c r="O208" s="247">
        <v>1137795.04</v>
      </c>
    </row>
    <row r="209" spans="2:15" x14ac:dyDescent="0.2">
      <c r="B209" s="200"/>
      <c r="C209" s="198" t="s">
        <v>564</v>
      </c>
      <c r="D209" s="247">
        <v>131436453.34</v>
      </c>
      <c r="E209" s="247">
        <v>34162321.647</v>
      </c>
      <c r="F209" s="282">
        <v>0.2076179084</v>
      </c>
      <c r="G209" s="247">
        <v>165598774.99000001</v>
      </c>
      <c r="H209" s="282">
        <v>8.6999999999999994E-3</v>
      </c>
      <c r="I209" s="249">
        <v>53</v>
      </c>
      <c r="J209" s="282">
        <v>0.37840000000000001</v>
      </c>
      <c r="K209" s="199">
        <v>2.5</v>
      </c>
      <c r="L209" s="247">
        <v>151700144.19999999</v>
      </c>
      <c r="M209" s="284">
        <v>0.91607044920000003</v>
      </c>
      <c r="N209" s="247">
        <v>635699.03587000002</v>
      </c>
      <c r="O209" s="247">
        <v>456823.02</v>
      </c>
    </row>
    <row r="210" spans="2:15" x14ac:dyDescent="0.2">
      <c r="B210" s="200"/>
      <c r="C210" s="198" t="s">
        <v>565</v>
      </c>
      <c r="D210" s="247">
        <v>111021508.40000001</v>
      </c>
      <c r="E210" s="247">
        <v>21291025.98</v>
      </c>
      <c r="F210" s="282">
        <v>0.83302096000000003</v>
      </c>
      <c r="G210" s="247">
        <v>132312534.38</v>
      </c>
      <c r="H210" s="282">
        <v>0.02</v>
      </c>
      <c r="I210" s="249">
        <v>44</v>
      </c>
      <c r="J210" s="282">
        <v>0.44080000000000003</v>
      </c>
      <c r="K210" s="199">
        <v>2.5</v>
      </c>
      <c r="L210" s="247">
        <v>160301200.16999999</v>
      </c>
      <c r="M210" s="284">
        <v>1.2115344999</v>
      </c>
      <c r="N210" s="247">
        <v>1174900.2263</v>
      </c>
      <c r="O210" s="247">
        <v>680972.02</v>
      </c>
    </row>
    <row r="211" spans="2:15" x14ac:dyDescent="0.2">
      <c r="B211" s="200"/>
      <c r="C211" s="198" t="s">
        <v>566</v>
      </c>
      <c r="D211" s="247">
        <v>42698570.530000001</v>
      </c>
      <c r="E211" s="247">
        <v>14299677.945</v>
      </c>
      <c r="F211" s="282">
        <v>0.61712708689999995</v>
      </c>
      <c r="G211" s="247">
        <v>56998248.475000001</v>
      </c>
      <c r="H211" s="282">
        <v>5.2600000000000001E-2</v>
      </c>
      <c r="I211" s="249">
        <v>24</v>
      </c>
      <c r="J211" s="282">
        <v>0.42</v>
      </c>
      <c r="K211" s="199">
        <v>2.5</v>
      </c>
      <c r="L211" s="247">
        <v>83979902.366999999</v>
      </c>
      <c r="M211" s="284">
        <v>1.4733768950999999</v>
      </c>
      <c r="N211" s="247">
        <v>1288823.6191</v>
      </c>
      <c r="O211" s="247">
        <v>2213222.58</v>
      </c>
    </row>
    <row r="212" spans="2:15" x14ac:dyDescent="0.2">
      <c r="B212" s="200"/>
      <c r="C212" s="198" t="s">
        <v>567</v>
      </c>
      <c r="D212" s="247">
        <v>19258138.649999999</v>
      </c>
      <c r="E212" s="247">
        <v>9286676.875</v>
      </c>
      <c r="F212" s="282">
        <v>0.10459006699999999</v>
      </c>
      <c r="G212" s="247">
        <v>28544815.524999999</v>
      </c>
      <c r="H212" s="282">
        <v>3.4000000000000002E-2</v>
      </c>
      <c r="I212" s="249">
        <v>16</v>
      </c>
      <c r="J212" s="282">
        <v>0.42170000000000002</v>
      </c>
      <c r="K212" s="199">
        <v>2.5</v>
      </c>
      <c r="L212" s="247">
        <v>38720022.858999997</v>
      </c>
      <c r="M212" s="284">
        <v>1.3564642876999999</v>
      </c>
      <c r="N212" s="247">
        <v>422038.31559999997</v>
      </c>
      <c r="O212" s="247">
        <v>388087.41</v>
      </c>
    </row>
    <row r="213" spans="2:15" x14ac:dyDescent="0.2">
      <c r="B213" s="200"/>
      <c r="C213" s="198" t="s">
        <v>568</v>
      </c>
      <c r="D213" s="247">
        <v>23440431.879999999</v>
      </c>
      <c r="E213" s="247">
        <v>5013001.07</v>
      </c>
      <c r="F213" s="282">
        <v>0.60835750639999997</v>
      </c>
      <c r="G213" s="247">
        <v>28453432.949999999</v>
      </c>
      <c r="H213" s="282">
        <v>7.1300000000000002E-2</v>
      </c>
      <c r="I213" s="249">
        <v>8</v>
      </c>
      <c r="J213" s="282">
        <v>0.41839999999999999</v>
      </c>
      <c r="K213" s="199">
        <v>2.5</v>
      </c>
      <c r="L213" s="247">
        <v>45259879.508000001</v>
      </c>
      <c r="M213" s="284">
        <v>1.5906649853999999</v>
      </c>
      <c r="N213" s="247">
        <v>866785.30353999999</v>
      </c>
      <c r="O213" s="247">
        <v>1825135.17</v>
      </c>
    </row>
    <row r="214" spans="2:15" x14ac:dyDescent="0.2">
      <c r="B214" s="200"/>
      <c r="C214" s="198" t="s">
        <v>569</v>
      </c>
      <c r="D214" s="247">
        <v>7096570.4400000004</v>
      </c>
      <c r="E214" s="247">
        <v>447602.52</v>
      </c>
      <c r="F214" s="282">
        <v>0.96408223719999997</v>
      </c>
      <c r="G214" s="247">
        <v>7544172.96</v>
      </c>
      <c r="H214" s="282">
        <v>0.14269999999999999</v>
      </c>
      <c r="I214" s="249">
        <v>11</v>
      </c>
      <c r="J214" s="282">
        <v>0.43419999999999997</v>
      </c>
      <c r="K214" s="199">
        <v>2.5</v>
      </c>
      <c r="L214" s="247">
        <v>16683650.695</v>
      </c>
      <c r="M214" s="284">
        <v>2.2114618505000001</v>
      </c>
      <c r="N214" s="247">
        <v>484546.21460000001</v>
      </c>
      <c r="O214" s="247">
        <v>1168485.3600000001</v>
      </c>
    </row>
    <row r="215" spans="2:15" x14ac:dyDescent="0.2">
      <c r="B215" s="200"/>
      <c r="C215" s="198" t="s">
        <v>570</v>
      </c>
      <c r="D215" s="247">
        <v>5795960.0800000001</v>
      </c>
      <c r="E215" s="247">
        <v>47602.52</v>
      </c>
      <c r="F215" s="282">
        <v>0.25943163450000001</v>
      </c>
      <c r="G215" s="247">
        <v>5843562.5999999996</v>
      </c>
      <c r="H215" s="282">
        <v>0.11799999999999999</v>
      </c>
      <c r="I215" s="249">
        <v>8</v>
      </c>
      <c r="J215" s="282">
        <v>0.4365</v>
      </c>
      <c r="K215" s="199">
        <v>2.5</v>
      </c>
      <c r="L215" s="247">
        <v>12356509.539999999</v>
      </c>
      <c r="M215" s="284">
        <v>2.1145507264000001</v>
      </c>
      <c r="N215" s="247">
        <v>310293.17405999999</v>
      </c>
      <c r="O215" s="247">
        <v>640460.93999999994</v>
      </c>
    </row>
    <row r="216" spans="2:15" x14ac:dyDescent="0.2">
      <c r="B216" s="200"/>
      <c r="C216" s="198" t="s">
        <v>571</v>
      </c>
      <c r="D216" s="247">
        <v>1300610.3600000001</v>
      </c>
      <c r="E216" s="247">
        <v>400000</v>
      </c>
      <c r="F216" s="282">
        <v>0</v>
      </c>
      <c r="G216" s="247">
        <v>1700610.36</v>
      </c>
      <c r="H216" s="282">
        <v>0.22770000000000001</v>
      </c>
      <c r="I216" s="249">
        <v>3</v>
      </c>
      <c r="J216" s="282">
        <v>0.42649999999999999</v>
      </c>
      <c r="K216" s="199">
        <v>2.5</v>
      </c>
      <c r="L216" s="247">
        <v>4327141.1545000002</v>
      </c>
      <c r="M216" s="284">
        <v>2.5444635975000001</v>
      </c>
      <c r="N216" s="247">
        <v>174253.04053999999</v>
      </c>
      <c r="O216" s="247">
        <v>528024.42000000004</v>
      </c>
    </row>
    <row r="217" spans="2:15" x14ac:dyDescent="0.2">
      <c r="B217" s="200"/>
      <c r="C217" s="198" t="s">
        <v>572</v>
      </c>
      <c r="D217" s="247">
        <v>0</v>
      </c>
      <c r="E217" s="247">
        <v>0</v>
      </c>
      <c r="F217" s="283">
        <v>0</v>
      </c>
      <c r="G217" s="247">
        <v>0</v>
      </c>
      <c r="H217" s="283">
        <v>0</v>
      </c>
      <c r="I217" s="249">
        <v>0</v>
      </c>
      <c r="J217" s="283">
        <v>0</v>
      </c>
      <c r="K217" s="199">
        <v>0</v>
      </c>
      <c r="L217" s="247">
        <v>0</v>
      </c>
      <c r="M217" s="283">
        <v>0</v>
      </c>
      <c r="N217" s="247">
        <v>0</v>
      </c>
      <c r="O217" s="247">
        <v>0</v>
      </c>
    </row>
    <row r="218" spans="2:15" x14ac:dyDescent="0.2">
      <c r="B218" s="201"/>
      <c r="C218" s="198" t="s">
        <v>573</v>
      </c>
      <c r="D218" s="247">
        <v>298246.07</v>
      </c>
      <c r="E218" s="247">
        <v>0</v>
      </c>
      <c r="F218" s="282">
        <v>0</v>
      </c>
      <c r="G218" s="247">
        <v>298246.07</v>
      </c>
      <c r="H218" s="282">
        <v>1</v>
      </c>
      <c r="I218" s="249">
        <v>2</v>
      </c>
      <c r="J218" s="282">
        <v>0.45</v>
      </c>
      <c r="K218" s="199">
        <v>2.5</v>
      </c>
      <c r="L218" s="247">
        <v>0</v>
      </c>
      <c r="M218" s="284">
        <v>0</v>
      </c>
      <c r="N218" s="247">
        <v>134210.73149999999</v>
      </c>
      <c r="O218" s="247">
        <v>292281.14</v>
      </c>
    </row>
    <row r="219" spans="2:15" ht="15" customHeight="1" x14ac:dyDescent="0.2">
      <c r="B219" s="432" t="s">
        <v>574</v>
      </c>
      <c r="C219" s="433"/>
      <c r="D219" s="248">
        <v>609307601.87000012</v>
      </c>
      <c r="E219" s="248">
        <v>153418130.86600003</v>
      </c>
      <c r="F219" s="202"/>
      <c r="G219" s="248">
        <v>762725732.74500012</v>
      </c>
      <c r="H219" s="202"/>
      <c r="I219" s="250">
        <v>323</v>
      </c>
      <c r="J219" s="204"/>
      <c r="K219" s="203">
        <v>0</v>
      </c>
      <c r="L219" s="248">
        <v>917012651.44200003</v>
      </c>
      <c r="M219" s="285">
        <v>1.2022836152934442</v>
      </c>
      <c r="N219" s="248">
        <v>15518277.57529</v>
      </c>
      <c r="O219" s="248">
        <v>6790056.2599999998</v>
      </c>
    </row>
  </sheetData>
  <mergeCells count="27">
    <mergeCell ref="B219:C219"/>
    <mergeCell ref="B175:B176"/>
    <mergeCell ref="B177:O177"/>
    <mergeCell ref="B195:C195"/>
    <mergeCell ref="B199:B200"/>
    <mergeCell ref="B201:O201"/>
    <mergeCell ref="B129:O129"/>
    <mergeCell ref="B147:C147"/>
    <mergeCell ref="B151:B152"/>
    <mergeCell ref="B153:O153"/>
    <mergeCell ref="B171:C171"/>
    <mergeCell ref="B99:C99"/>
    <mergeCell ref="B103:B104"/>
    <mergeCell ref="B105:O105"/>
    <mergeCell ref="B123:C123"/>
    <mergeCell ref="B127:B128"/>
    <mergeCell ref="B55:B56"/>
    <mergeCell ref="B57:O57"/>
    <mergeCell ref="B75:C75"/>
    <mergeCell ref="B79:B80"/>
    <mergeCell ref="B81:O81"/>
    <mergeCell ref="B51:C51"/>
    <mergeCell ref="B7:B8"/>
    <mergeCell ref="B27:C27"/>
    <mergeCell ref="B9:O9"/>
    <mergeCell ref="B31:B32"/>
    <mergeCell ref="B33:O33"/>
  </mergeCells>
  <pageMargins left="0.70866141732283472" right="0.70866141732283472" top="0.74803149606299213" bottom="0.74803149606299213" header="0.31496062992125984" footer="0.31496062992125984"/>
  <pageSetup paperSize="9" scale="58" fitToHeight="0" orientation="landscape" r:id="rId1"/>
  <headerFooter>
    <oddHeader>&amp;CDE
Anhang XXI</oddHeader>
    <oddFooter>&amp;C&amp;P</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3" tint="0.39997558519241921"/>
    <pageSetUpPr autoPageBreaks="0" fitToPage="1"/>
  </sheetPr>
  <dimension ref="B2:J24"/>
  <sheetViews>
    <sheetView showGridLines="0" zoomScaleNormal="100" zoomScaleSheetLayoutView="100" workbookViewId="0"/>
  </sheetViews>
  <sheetFormatPr baseColWidth="10" defaultColWidth="9.140625" defaultRowHeight="12.75" x14ac:dyDescent="0.2"/>
  <cols>
    <col min="1" max="1" width="5.7109375" style="189" customWidth="1"/>
    <col min="2" max="2" width="6.5703125" style="189" customWidth="1"/>
    <col min="3" max="3" width="47" style="189" customWidth="1"/>
    <col min="4" max="4" width="31" style="189" customWidth="1"/>
    <col min="5" max="8" width="23.42578125" style="189" customWidth="1"/>
    <col min="9" max="16384" width="9.140625" style="189"/>
  </cols>
  <sheetData>
    <row r="2" spans="2:10" x14ac:dyDescent="0.2">
      <c r="B2" s="42" t="s">
        <v>451</v>
      </c>
      <c r="C2" s="10"/>
      <c r="D2" s="10"/>
      <c r="E2" s="205"/>
      <c r="F2" s="205"/>
      <c r="G2" s="205"/>
      <c r="H2" s="205"/>
      <c r="I2" s="205"/>
    </row>
    <row r="4" spans="2:10" x14ac:dyDescent="0.2">
      <c r="B4" s="206"/>
      <c r="C4" s="206"/>
      <c r="D4" s="206"/>
      <c r="E4" s="206"/>
      <c r="F4" s="206"/>
    </row>
    <row r="5" spans="2:10" x14ac:dyDescent="0.2">
      <c r="B5" s="206"/>
      <c r="C5" s="206"/>
      <c r="D5" s="206"/>
      <c r="E5" s="206"/>
      <c r="F5" s="206"/>
    </row>
    <row r="6" spans="2:10" x14ac:dyDescent="0.2">
      <c r="B6" s="188"/>
      <c r="C6" s="188"/>
      <c r="D6" s="188"/>
      <c r="E6" s="207"/>
      <c r="F6" s="207"/>
      <c r="J6" s="188"/>
    </row>
    <row r="7" spans="2:10" ht="89.25" x14ac:dyDescent="0.2">
      <c r="B7" s="79"/>
      <c r="C7" s="79"/>
      <c r="D7" s="54" t="s">
        <v>452</v>
      </c>
      <c r="E7" s="208" t="s">
        <v>453</v>
      </c>
      <c r="F7" s="208" t="s">
        <v>454</v>
      </c>
      <c r="G7" s="208" t="s">
        <v>455</v>
      </c>
      <c r="H7" s="208" t="s">
        <v>456</v>
      </c>
    </row>
    <row r="8" spans="2:10" x14ac:dyDescent="0.2">
      <c r="B8" s="79"/>
      <c r="C8" s="79"/>
      <c r="D8" s="177" t="s">
        <v>21</v>
      </c>
      <c r="E8" s="89" t="s">
        <v>30</v>
      </c>
      <c r="F8" s="89" t="s">
        <v>31</v>
      </c>
      <c r="G8" s="89" t="s">
        <v>24</v>
      </c>
      <c r="H8" s="89" t="s">
        <v>25</v>
      </c>
    </row>
    <row r="9" spans="2:10" x14ac:dyDescent="0.2">
      <c r="B9" s="91">
        <v>1</v>
      </c>
      <c r="C9" s="91" t="s">
        <v>457</v>
      </c>
      <c r="D9" s="251">
        <v>0</v>
      </c>
      <c r="E9" s="251">
        <v>395413141.38999999</v>
      </c>
      <c r="F9" s="278">
        <v>1</v>
      </c>
      <c r="G9" s="286">
        <v>0</v>
      </c>
      <c r="H9" s="209">
        <v>0</v>
      </c>
    </row>
    <row r="10" spans="2:10" x14ac:dyDescent="0.2">
      <c r="B10" s="91">
        <v>1.1000000000000001</v>
      </c>
      <c r="C10" s="92" t="s">
        <v>458</v>
      </c>
      <c r="D10" s="252"/>
      <c r="E10" s="251">
        <v>38368582.548</v>
      </c>
      <c r="F10" s="278">
        <v>1</v>
      </c>
      <c r="G10" s="286">
        <v>0</v>
      </c>
      <c r="H10" s="209">
        <v>0</v>
      </c>
    </row>
    <row r="11" spans="2:10" x14ac:dyDescent="0.2">
      <c r="B11" s="91">
        <v>1.2</v>
      </c>
      <c r="C11" s="92" t="s">
        <v>459</v>
      </c>
      <c r="D11" s="252"/>
      <c r="E11" s="251">
        <v>15804687.33</v>
      </c>
      <c r="F11" s="278">
        <v>1</v>
      </c>
      <c r="G11" s="286">
        <v>0</v>
      </c>
      <c r="H11" s="209">
        <v>0</v>
      </c>
    </row>
    <row r="12" spans="2:10" x14ac:dyDescent="0.2">
      <c r="B12" s="91">
        <v>2</v>
      </c>
      <c r="C12" s="91" t="s">
        <v>460</v>
      </c>
      <c r="D12" s="251">
        <v>0</v>
      </c>
      <c r="E12" s="251">
        <v>123461106.72</v>
      </c>
      <c r="F12" s="278">
        <v>1</v>
      </c>
      <c r="G12" s="287">
        <v>0</v>
      </c>
      <c r="H12" s="209">
        <v>0</v>
      </c>
    </row>
    <row r="13" spans="2:10" x14ac:dyDescent="0.2">
      <c r="B13" s="91">
        <v>3</v>
      </c>
      <c r="C13" s="91" t="s">
        <v>461</v>
      </c>
      <c r="D13" s="251">
        <v>1773268414.4000001</v>
      </c>
      <c r="E13" s="251">
        <v>1773268414.4000001</v>
      </c>
      <c r="F13" s="287">
        <v>0</v>
      </c>
      <c r="G13" s="278">
        <v>1</v>
      </c>
      <c r="H13" s="196">
        <v>0</v>
      </c>
    </row>
    <row r="14" spans="2:10" ht="25.5" x14ac:dyDescent="0.2">
      <c r="B14" s="91">
        <v>3.1</v>
      </c>
      <c r="C14" s="92" t="s">
        <v>462</v>
      </c>
      <c r="D14" s="252"/>
      <c r="E14" s="251">
        <v>0</v>
      </c>
      <c r="F14" s="287">
        <v>0</v>
      </c>
      <c r="G14" s="286">
        <v>0</v>
      </c>
      <c r="H14" s="209">
        <v>0</v>
      </c>
    </row>
    <row r="15" spans="2:10" ht="25.5" x14ac:dyDescent="0.2">
      <c r="B15" s="91">
        <v>3.2</v>
      </c>
      <c r="C15" s="92" t="s">
        <v>463</v>
      </c>
      <c r="D15" s="252"/>
      <c r="E15" s="251">
        <v>226930990.93000001</v>
      </c>
      <c r="F15" s="287">
        <v>0</v>
      </c>
      <c r="G15" s="278">
        <v>1</v>
      </c>
      <c r="H15" s="196">
        <v>0</v>
      </c>
    </row>
    <row r="16" spans="2:10" x14ac:dyDescent="0.2">
      <c r="B16" s="91">
        <v>4</v>
      </c>
      <c r="C16" s="91" t="s">
        <v>464</v>
      </c>
      <c r="D16" s="251">
        <v>2219560445</v>
      </c>
      <c r="E16" s="251">
        <v>2219560445</v>
      </c>
      <c r="F16" s="287">
        <v>0</v>
      </c>
      <c r="G16" s="278">
        <v>1</v>
      </c>
      <c r="H16" s="196">
        <v>0</v>
      </c>
    </row>
    <row r="17" spans="2:8" ht="25.5" x14ac:dyDescent="0.2">
      <c r="B17" s="91">
        <v>4.0999999999999996</v>
      </c>
      <c r="C17" s="210" t="s">
        <v>465</v>
      </c>
      <c r="D17" s="252"/>
      <c r="E17" s="251">
        <v>305996598.86000001</v>
      </c>
      <c r="F17" s="287">
        <v>0</v>
      </c>
      <c r="G17" s="278">
        <v>1</v>
      </c>
      <c r="H17" s="196">
        <v>0</v>
      </c>
    </row>
    <row r="18" spans="2:8" ht="25.5" x14ac:dyDescent="0.2">
      <c r="B18" s="91">
        <v>4.2</v>
      </c>
      <c r="C18" s="210" t="s">
        <v>466</v>
      </c>
      <c r="D18" s="252"/>
      <c r="E18" s="251">
        <v>1436801674.0999999</v>
      </c>
      <c r="F18" s="287">
        <v>0</v>
      </c>
      <c r="G18" s="278">
        <v>1</v>
      </c>
      <c r="H18" s="196">
        <v>0</v>
      </c>
    </row>
    <row r="19" spans="2:8" x14ac:dyDescent="0.2">
      <c r="B19" s="91">
        <v>4.3</v>
      </c>
      <c r="C19" s="210" t="s">
        <v>467</v>
      </c>
      <c r="D19" s="252"/>
      <c r="E19" s="251">
        <v>50210422.652000003</v>
      </c>
      <c r="F19" s="287">
        <v>0</v>
      </c>
      <c r="G19" s="278">
        <v>1</v>
      </c>
      <c r="H19" s="196">
        <v>0</v>
      </c>
    </row>
    <row r="20" spans="2:8" x14ac:dyDescent="0.2">
      <c r="B20" s="91">
        <v>4.4000000000000004</v>
      </c>
      <c r="C20" s="210" t="s">
        <v>468</v>
      </c>
      <c r="D20" s="252"/>
      <c r="E20" s="251">
        <v>232742600.80000001</v>
      </c>
      <c r="F20" s="287">
        <v>0</v>
      </c>
      <c r="G20" s="278">
        <v>1</v>
      </c>
      <c r="H20" s="196">
        <v>0</v>
      </c>
    </row>
    <row r="21" spans="2:8" x14ac:dyDescent="0.2">
      <c r="B21" s="91">
        <v>4.5</v>
      </c>
      <c r="C21" s="210" t="s">
        <v>469</v>
      </c>
      <c r="D21" s="252"/>
      <c r="E21" s="251">
        <v>193809148.58000001</v>
      </c>
      <c r="F21" s="287">
        <v>0</v>
      </c>
      <c r="G21" s="278">
        <v>1</v>
      </c>
      <c r="H21" s="196">
        <v>0</v>
      </c>
    </row>
    <row r="22" spans="2:8" x14ac:dyDescent="0.2">
      <c r="B22" s="91">
        <v>5</v>
      </c>
      <c r="C22" s="91" t="s">
        <v>470</v>
      </c>
      <c r="D22" s="251">
        <v>13563498.539999999</v>
      </c>
      <c r="E22" s="251">
        <v>13563498.539999999</v>
      </c>
      <c r="F22" s="287">
        <v>0</v>
      </c>
      <c r="G22" s="278">
        <v>1</v>
      </c>
      <c r="H22" s="196">
        <v>0</v>
      </c>
    </row>
    <row r="23" spans="2:8" x14ac:dyDescent="0.2">
      <c r="B23" s="91">
        <v>6</v>
      </c>
      <c r="C23" s="91" t="s">
        <v>471</v>
      </c>
      <c r="D23" s="251">
        <v>0</v>
      </c>
      <c r="E23" s="251">
        <v>116657105.68000001</v>
      </c>
      <c r="F23" s="278">
        <v>1</v>
      </c>
      <c r="G23" s="287">
        <v>0</v>
      </c>
      <c r="H23" s="196">
        <v>0</v>
      </c>
    </row>
    <row r="24" spans="2:8" x14ac:dyDescent="0.2">
      <c r="B24" s="91">
        <v>7</v>
      </c>
      <c r="C24" s="211" t="s">
        <v>472</v>
      </c>
      <c r="D24" s="253">
        <v>4006392357.9400001</v>
      </c>
      <c r="E24" s="253">
        <v>4641923711.7300005</v>
      </c>
      <c r="F24" s="279">
        <v>0.53674306932530114</v>
      </c>
      <c r="G24" s="279">
        <v>0.46325693067469886</v>
      </c>
      <c r="H24" s="212">
        <v>0</v>
      </c>
    </row>
  </sheetData>
  <pageMargins left="0.70866141732283472" right="0.70866141732283472" top="0.74803149606299213" bottom="0.74803149606299213" header="0.31496062992125984" footer="0.31496062992125984"/>
  <pageSetup paperSize="9" scale="69" orientation="landscape" r:id="rId1"/>
  <headerFooter>
    <oddHeader>&amp;CDE
Anhang XXI</oddHeader>
    <oddFooter>&amp;C&amp;P</oddFooter>
    <evenHeader>&amp;L&amp;"Times New Roman,Regular"&amp;12&amp;K000000Central Bank of Ireland - RESTRICTED</evenHeader>
    <firstHeader>&amp;L&amp;"Times New Roman,Regular"&amp;12&amp;K000000Central Bank of Ireland - RESTRICTED</firstHead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3" tint="0.39997558519241921"/>
    <pageSetUpPr fitToPage="1"/>
  </sheetPr>
  <dimension ref="A4:I219"/>
  <sheetViews>
    <sheetView showGridLines="0" zoomScaleNormal="100" zoomScaleSheetLayoutView="100" zoomScalePageLayoutView="60" workbookViewId="0"/>
  </sheetViews>
  <sheetFormatPr baseColWidth="10" defaultColWidth="11.5703125" defaultRowHeight="12.75" x14ac:dyDescent="0.2"/>
  <cols>
    <col min="1" max="1" width="5.7109375" style="189" customWidth="1"/>
    <col min="2" max="2" width="25.5703125" style="189" customWidth="1"/>
    <col min="3" max="3" width="31.42578125" style="189" customWidth="1"/>
    <col min="4" max="4" width="20.5703125" style="189" customWidth="1"/>
    <col min="5" max="5" width="23.5703125" style="189" customWidth="1"/>
    <col min="6" max="6" width="26.42578125" style="189" customWidth="1"/>
    <col min="7" max="7" width="32" style="189" customWidth="1"/>
    <col min="8" max="8" width="26.85546875" style="189" customWidth="1"/>
    <col min="9" max="9" width="16.5703125" style="189" customWidth="1"/>
    <col min="10" max="16384" width="11.5703125" style="189"/>
  </cols>
  <sheetData>
    <row r="4" spans="1:9" ht="18.75" customHeight="1" x14ac:dyDescent="0.2">
      <c r="B4" s="233" t="s">
        <v>497</v>
      </c>
      <c r="C4" s="213"/>
      <c r="D4" s="213"/>
      <c r="E4" s="213"/>
      <c r="F4" s="213"/>
      <c r="G4" s="213"/>
      <c r="H4" s="213"/>
    </row>
    <row r="5" spans="1:9" ht="18.75" customHeight="1" x14ac:dyDescent="0.2">
      <c r="B5" s="233"/>
      <c r="C5" s="213"/>
      <c r="D5" s="213"/>
      <c r="E5" s="213"/>
      <c r="F5" s="213"/>
      <c r="G5" s="213"/>
      <c r="H5" s="213"/>
    </row>
    <row r="6" spans="1:9" x14ac:dyDescent="0.2">
      <c r="B6" s="10"/>
      <c r="C6" s="213"/>
      <c r="D6" s="213"/>
      <c r="E6" s="213"/>
      <c r="F6" s="213"/>
      <c r="G6" s="213"/>
      <c r="H6" s="213"/>
    </row>
    <row r="7" spans="1:9" x14ac:dyDescent="0.2">
      <c r="B7" s="10" t="s">
        <v>416</v>
      </c>
      <c r="C7" s="213"/>
      <c r="D7" s="213"/>
      <c r="E7" s="213"/>
      <c r="F7" s="213"/>
      <c r="G7" s="213"/>
      <c r="H7" s="213"/>
    </row>
    <row r="8" spans="1:9" s="229" customFormat="1" ht="15" customHeight="1" x14ac:dyDescent="0.2">
      <c r="A8" s="189"/>
      <c r="B8" s="446" t="s">
        <v>556</v>
      </c>
      <c r="C8" s="446" t="s">
        <v>417</v>
      </c>
      <c r="D8" s="448" t="s">
        <v>498</v>
      </c>
      <c r="E8" s="449"/>
      <c r="F8" s="446" t="s">
        <v>499</v>
      </c>
      <c r="G8" s="441" t="s">
        <v>500</v>
      </c>
      <c r="H8" s="446" t="s">
        <v>501</v>
      </c>
      <c r="I8" s="441" t="s">
        <v>502</v>
      </c>
    </row>
    <row r="9" spans="1:9" ht="38.25" x14ac:dyDescent="0.2">
      <c r="B9" s="447"/>
      <c r="C9" s="447"/>
      <c r="D9" s="230"/>
      <c r="E9" s="231" t="s">
        <v>503</v>
      </c>
      <c r="F9" s="447"/>
      <c r="G9" s="442" t="s">
        <v>504</v>
      </c>
      <c r="H9" s="447"/>
      <c r="I9" s="442"/>
    </row>
    <row r="10" spans="1:9" x14ac:dyDescent="0.2">
      <c r="B10" s="216" t="s">
        <v>21</v>
      </c>
      <c r="C10" s="216" t="s">
        <v>30</v>
      </c>
      <c r="D10" s="234" t="s">
        <v>31</v>
      </c>
      <c r="E10" s="234" t="s">
        <v>24</v>
      </c>
      <c r="F10" s="234" t="s">
        <v>25</v>
      </c>
      <c r="G10" s="234" t="s">
        <v>26</v>
      </c>
      <c r="H10" s="234" t="s">
        <v>27</v>
      </c>
      <c r="I10" s="234" t="s">
        <v>370</v>
      </c>
    </row>
    <row r="11" spans="1:9" x14ac:dyDescent="0.2">
      <c r="B11" s="443"/>
      <c r="C11" s="235" t="s">
        <v>433</v>
      </c>
      <c r="D11" s="313">
        <v>2</v>
      </c>
      <c r="E11" s="314">
        <v>0</v>
      </c>
      <c r="F11" s="288">
        <v>0</v>
      </c>
      <c r="G11" s="288">
        <v>2.9999999999999997E-4</v>
      </c>
      <c r="H11" s="288">
        <v>0</v>
      </c>
      <c r="I11" s="288">
        <v>7.5187969899999998E-2</v>
      </c>
    </row>
    <row r="12" spans="1:9" x14ac:dyDescent="0.2">
      <c r="B12" s="444"/>
      <c r="C12" s="236" t="s">
        <v>434</v>
      </c>
      <c r="D12" s="313">
        <v>2</v>
      </c>
      <c r="E12" s="314">
        <v>0</v>
      </c>
      <c r="F12" s="288">
        <v>0</v>
      </c>
      <c r="G12" s="288">
        <v>2.9999999999999997E-4</v>
      </c>
      <c r="H12" s="288">
        <v>0</v>
      </c>
      <c r="I12" s="288">
        <v>7.5187969899999998E-2</v>
      </c>
    </row>
    <row r="13" spans="1:9" x14ac:dyDescent="0.2">
      <c r="B13" s="444"/>
      <c r="C13" s="236" t="s">
        <v>435</v>
      </c>
      <c r="D13" s="313">
        <v>0</v>
      </c>
      <c r="E13" s="314">
        <v>0</v>
      </c>
      <c r="F13" s="288">
        <v>0</v>
      </c>
      <c r="G13" s="288">
        <v>0</v>
      </c>
      <c r="H13" s="288">
        <v>0</v>
      </c>
      <c r="I13" s="288">
        <v>0</v>
      </c>
    </row>
    <row r="14" spans="1:9" x14ac:dyDescent="0.2">
      <c r="B14" s="444"/>
      <c r="C14" s="235" t="s">
        <v>436</v>
      </c>
      <c r="D14" s="313">
        <v>0</v>
      </c>
      <c r="E14" s="314">
        <v>0</v>
      </c>
      <c r="F14" s="288">
        <v>0</v>
      </c>
      <c r="G14" s="288">
        <v>0</v>
      </c>
      <c r="H14" s="288">
        <v>0</v>
      </c>
      <c r="I14" s="288">
        <v>0</v>
      </c>
    </row>
    <row r="15" spans="1:9" x14ac:dyDescent="0.2">
      <c r="B15" s="444"/>
      <c r="C15" s="235" t="s">
        <v>437</v>
      </c>
      <c r="D15" s="313">
        <v>21250</v>
      </c>
      <c r="E15" s="314">
        <v>21</v>
      </c>
      <c r="F15" s="288">
        <v>9.8823529411764697E-4</v>
      </c>
      <c r="G15" s="288">
        <v>3.8999999999999998E-3</v>
      </c>
      <c r="H15" s="288">
        <v>3.8999999999999998E-3</v>
      </c>
      <c r="I15" s="288">
        <v>1.1531537999999999E-3</v>
      </c>
    </row>
    <row r="16" spans="1:9" x14ac:dyDescent="0.2">
      <c r="B16" s="444"/>
      <c r="C16" s="235" t="s">
        <v>438</v>
      </c>
      <c r="D16" s="314">
        <v>0</v>
      </c>
      <c r="E16" s="314">
        <v>0</v>
      </c>
      <c r="F16" s="288">
        <v>0</v>
      </c>
      <c r="G16" s="288">
        <v>0</v>
      </c>
      <c r="H16" s="288">
        <v>0</v>
      </c>
      <c r="I16" s="288">
        <v>0</v>
      </c>
    </row>
    <row r="17" spans="1:9" x14ac:dyDescent="0.2">
      <c r="B17" s="444"/>
      <c r="C17" s="235" t="s">
        <v>439</v>
      </c>
      <c r="D17" s="314">
        <v>10020</v>
      </c>
      <c r="E17" s="314">
        <v>56</v>
      </c>
      <c r="F17" s="288">
        <v>5.5888223552894214E-3</v>
      </c>
      <c r="G17" s="288">
        <v>1.55E-2</v>
      </c>
      <c r="H17" s="288">
        <v>1.47535714E-2</v>
      </c>
      <c r="I17" s="288">
        <v>6.9706945999999997E-3</v>
      </c>
    </row>
    <row r="18" spans="1:9" x14ac:dyDescent="0.2">
      <c r="B18" s="444"/>
      <c r="C18" s="236" t="s">
        <v>440</v>
      </c>
      <c r="D18" s="314">
        <v>4756</v>
      </c>
      <c r="E18" s="314">
        <v>26</v>
      </c>
      <c r="F18" s="288">
        <v>5.4667788057190915E-3</v>
      </c>
      <c r="G18" s="288">
        <v>8.6999999999999994E-3</v>
      </c>
      <c r="H18" s="288">
        <v>8.6999999999999994E-3</v>
      </c>
      <c r="I18" s="288">
        <v>5.4934646999999998E-3</v>
      </c>
    </row>
    <row r="19" spans="1:9" x14ac:dyDescent="0.2">
      <c r="B19" s="444"/>
      <c r="C19" s="236" t="s">
        <v>441</v>
      </c>
      <c r="D19" s="314">
        <v>5264</v>
      </c>
      <c r="E19" s="314">
        <v>30</v>
      </c>
      <c r="F19" s="288">
        <v>5.6990881458966565E-3</v>
      </c>
      <c r="G19" s="288">
        <v>0.02</v>
      </c>
      <c r="H19" s="288">
        <v>0.02</v>
      </c>
      <c r="I19" s="288">
        <v>8.0811676999999991E-3</v>
      </c>
    </row>
    <row r="20" spans="1:9" x14ac:dyDescent="0.2">
      <c r="B20" s="444"/>
      <c r="C20" s="235" t="s">
        <v>442</v>
      </c>
      <c r="D20" s="314">
        <v>3993</v>
      </c>
      <c r="E20" s="314">
        <v>112</v>
      </c>
      <c r="F20" s="288">
        <v>2.8049085900325569E-2</v>
      </c>
      <c r="G20" s="288">
        <v>4.2099999999999999E-2</v>
      </c>
      <c r="H20" s="288">
        <v>5.3982142900000002E-2</v>
      </c>
      <c r="I20" s="288">
        <v>3.0986719999999999E-2</v>
      </c>
    </row>
    <row r="21" spans="1:9" x14ac:dyDescent="0.2">
      <c r="B21" s="444"/>
      <c r="C21" s="236" t="s">
        <v>443</v>
      </c>
      <c r="D21" s="314">
        <v>2720</v>
      </c>
      <c r="E21" s="314">
        <v>52</v>
      </c>
      <c r="F21" s="288">
        <v>1.9117647058823531E-2</v>
      </c>
      <c r="G21" s="288">
        <v>3.4000000000000002E-2</v>
      </c>
      <c r="H21" s="288">
        <v>3.4000000000000002E-2</v>
      </c>
      <c r="I21" s="288">
        <v>2.4835276199999999E-2</v>
      </c>
    </row>
    <row r="22" spans="1:9" x14ac:dyDescent="0.2">
      <c r="B22" s="444"/>
      <c r="C22" s="236" t="s">
        <v>444</v>
      </c>
      <c r="D22" s="314">
        <v>1273</v>
      </c>
      <c r="E22" s="314">
        <v>60</v>
      </c>
      <c r="F22" s="288">
        <v>4.7132757266300077E-2</v>
      </c>
      <c r="G22" s="288">
        <v>7.1300000000000002E-2</v>
      </c>
      <c r="H22" s="288">
        <v>7.1300000000000002E-2</v>
      </c>
      <c r="I22" s="288">
        <v>4.2789663800000002E-2</v>
      </c>
    </row>
    <row r="23" spans="1:9" x14ac:dyDescent="0.2">
      <c r="B23" s="444"/>
      <c r="C23" s="235" t="s">
        <v>445</v>
      </c>
      <c r="D23" s="314">
        <v>1556</v>
      </c>
      <c r="E23" s="314">
        <v>161</v>
      </c>
      <c r="F23" s="288">
        <v>0.10347043701799485</v>
      </c>
      <c r="G23" s="288">
        <v>0.13439999999999999</v>
      </c>
      <c r="H23" s="288">
        <v>0.15956335399999999</v>
      </c>
      <c r="I23" s="288">
        <v>6.9894693399999999E-2</v>
      </c>
    </row>
    <row r="24" spans="1:9" x14ac:dyDescent="0.2">
      <c r="B24" s="444"/>
      <c r="C24" s="236" t="s">
        <v>446</v>
      </c>
      <c r="D24" s="314">
        <v>1168</v>
      </c>
      <c r="E24" s="314">
        <v>100</v>
      </c>
      <c r="F24" s="288">
        <v>8.5616438356164379E-2</v>
      </c>
      <c r="G24" s="288">
        <v>0.11799999999999999</v>
      </c>
      <c r="H24" s="288">
        <v>0.11799999999999999</v>
      </c>
      <c r="I24" s="288">
        <v>6.1526678600000002E-2</v>
      </c>
    </row>
    <row r="25" spans="1:9" x14ac:dyDescent="0.2">
      <c r="B25" s="444"/>
      <c r="C25" s="237" t="s">
        <v>447</v>
      </c>
      <c r="D25" s="314">
        <v>388</v>
      </c>
      <c r="E25" s="314">
        <v>61</v>
      </c>
      <c r="F25" s="288">
        <v>0.15721649484536082</v>
      </c>
      <c r="G25" s="288">
        <v>0.22770000000000001</v>
      </c>
      <c r="H25" s="288">
        <v>0.22770000000000001</v>
      </c>
      <c r="I25" s="288">
        <v>0.1052915767</v>
      </c>
    </row>
    <row r="26" spans="1:9" x14ac:dyDescent="0.2">
      <c r="B26" s="444"/>
      <c r="C26" s="236" t="s">
        <v>448</v>
      </c>
      <c r="D26" s="314">
        <v>0</v>
      </c>
      <c r="E26" s="314">
        <v>0</v>
      </c>
      <c r="F26" s="288">
        <v>0</v>
      </c>
      <c r="G26" s="288">
        <v>0</v>
      </c>
      <c r="H26" s="288">
        <v>0</v>
      </c>
      <c r="I26" s="288">
        <v>0</v>
      </c>
    </row>
    <row r="27" spans="1:9" x14ac:dyDescent="0.2">
      <c r="B27" s="445"/>
      <c r="C27" s="235" t="s">
        <v>449</v>
      </c>
      <c r="D27" s="314">
        <v>704</v>
      </c>
      <c r="E27" s="314">
        <v>0</v>
      </c>
      <c r="F27" s="288">
        <v>0</v>
      </c>
      <c r="G27" s="288">
        <v>1</v>
      </c>
      <c r="H27" s="288">
        <v>1</v>
      </c>
      <c r="I27" s="288">
        <v>0</v>
      </c>
    </row>
    <row r="28" spans="1:9" x14ac:dyDescent="0.2">
      <c r="B28" s="229"/>
      <c r="C28" s="229"/>
      <c r="D28" s="229"/>
      <c r="E28" s="229"/>
      <c r="F28" s="229"/>
      <c r="G28" s="229"/>
      <c r="H28" s="229"/>
      <c r="I28" s="229"/>
    </row>
    <row r="29" spans="1:9" x14ac:dyDescent="0.2">
      <c r="B29" s="229"/>
      <c r="C29" s="229"/>
      <c r="D29" s="229"/>
      <c r="E29" s="229"/>
      <c r="F29" s="229"/>
      <c r="G29" s="229"/>
      <c r="H29" s="229"/>
      <c r="I29" s="229"/>
    </row>
    <row r="31" spans="1:9" x14ac:dyDescent="0.2">
      <c r="B31" s="10" t="s">
        <v>416</v>
      </c>
    </row>
    <row r="32" spans="1:9" s="229" customFormat="1" ht="15" customHeight="1" x14ac:dyDescent="0.2">
      <c r="A32" s="189"/>
      <c r="B32" s="446" t="s">
        <v>697</v>
      </c>
      <c r="C32" s="446" t="s">
        <v>417</v>
      </c>
      <c r="D32" s="448" t="s">
        <v>498</v>
      </c>
      <c r="E32" s="449"/>
      <c r="F32" s="446" t="s">
        <v>499</v>
      </c>
      <c r="G32" s="441" t="s">
        <v>500</v>
      </c>
      <c r="H32" s="441" t="s">
        <v>501</v>
      </c>
      <c r="I32" s="441" t="s">
        <v>502</v>
      </c>
    </row>
    <row r="33" spans="2:9" ht="38.25" x14ac:dyDescent="0.2">
      <c r="B33" s="447"/>
      <c r="C33" s="447"/>
      <c r="D33" s="230"/>
      <c r="E33" s="231" t="s">
        <v>503</v>
      </c>
      <c r="F33" s="447"/>
      <c r="G33" s="442"/>
      <c r="H33" s="442"/>
      <c r="I33" s="442"/>
    </row>
    <row r="34" spans="2:9" x14ac:dyDescent="0.2">
      <c r="B34" s="216" t="s">
        <v>21</v>
      </c>
      <c r="C34" s="216" t="s">
        <v>30</v>
      </c>
      <c r="D34" s="234" t="s">
        <v>31</v>
      </c>
      <c r="E34" s="234" t="s">
        <v>24</v>
      </c>
      <c r="F34" s="234" t="s">
        <v>25</v>
      </c>
      <c r="G34" s="232" t="s">
        <v>26</v>
      </c>
      <c r="H34" s="238" t="s">
        <v>27</v>
      </c>
      <c r="I34" s="238" t="s">
        <v>370</v>
      </c>
    </row>
    <row r="35" spans="2:9" x14ac:dyDescent="0.2">
      <c r="B35" s="443"/>
      <c r="C35" s="235" t="s">
        <v>433</v>
      </c>
      <c r="D35" s="313">
        <v>0</v>
      </c>
      <c r="E35" s="314">
        <v>0</v>
      </c>
      <c r="F35" s="288">
        <v>0</v>
      </c>
      <c r="G35" s="288">
        <v>0</v>
      </c>
      <c r="H35" s="288">
        <v>0</v>
      </c>
      <c r="I35" s="288">
        <v>0</v>
      </c>
    </row>
    <row r="36" spans="2:9" x14ac:dyDescent="0.2">
      <c r="B36" s="444"/>
      <c r="C36" s="236" t="s">
        <v>434</v>
      </c>
      <c r="D36" s="313">
        <v>0</v>
      </c>
      <c r="E36" s="314">
        <v>0</v>
      </c>
      <c r="F36" s="288">
        <v>0</v>
      </c>
      <c r="G36" s="288">
        <v>0</v>
      </c>
      <c r="H36" s="288">
        <v>0</v>
      </c>
      <c r="I36" s="288">
        <v>0</v>
      </c>
    </row>
    <row r="37" spans="2:9" x14ac:dyDescent="0.2">
      <c r="B37" s="444"/>
      <c r="C37" s="236" t="s">
        <v>435</v>
      </c>
      <c r="D37" s="313">
        <v>0</v>
      </c>
      <c r="E37" s="314">
        <v>0</v>
      </c>
      <c r="F37" s="288">
        <v>0</v>
      </c>
      <c r="G37" s="288">
        <v>0</v>
      </c>
      <c r="H37" s="288">
        <v>0</v>
      </c>
      <c r="I37" s="288">
        <v>0</v>
      </c>
    </row>
    <row r="38" spans="2:9" x14ac:dyDescent="0.2">
      <c r="B38" s="444"/>
      <c r="C38" s="235" t="s">
        <v>436</v>
      </c>
      <c r="D38" s="313">
        <v>0</v>
      </c>
      <c r="E38" s="314">
        <v>0</v>
      </c>
      <c r="F38" s="288">
        <v>0</v>
      </c>
      <c r="G38" s="288">
        <v>0</v>
      </c>
      <c r="H38" s="288">
        <v>0</v>
      </c>
      <c r="I38" s="288">
        <v>0</v>
      </c>
    </row>
    <row r="39" spans="2:9" x14ac:dyDescent="0.2">
      <c r="B39" s="444"/>
      <c r="C39" s="235" t="s">
        <v>437</v>
      </c>
      <c r="D39" s="313">
        <v>232</v>
      </c>
      <c r="E39" s="314">
        <v>0</v>
      </c>
      <c r="F39" s="288">
        <v>0</v>
      </c>
      <c r="G39" s="288">
        <v>3.8999999999999998E-3</v>
      </c>
      <c r="H39" s="288">
        <v>0</v>
      </c>
      <c r="I39" s="288">
        <v>0</v>
      </c>
    </row>
    <row r="40" spans="2:9" x14ac:dyDescent="0.2">
      <c r="B40" s="444"/>
      <c r="C40" s="235" t="s">
        <v>438</v>
      </c>
      <c r="D40" s="314">
        <v>0</v>
      </c>
      <c r="E40" s="314">
        <v>0</v>
      </c>
      <c r="F40" s="288">
        <v>0</v>
      </c>
      <c r="G40" s="288">
        <v>0</v>
      </c>
      <c r="H40" s="288">
        <v>0</v>
      </c>
      <c r="I40" s="288">
        <v>0</v>
      </c>
    </row>
    <row r="41" spans="2:9" x14ac:dyDescent="0.2">
      <c r="B41" s="444"/>
      <c r="C41" s="235" t="s">
        <v>439</v>
      </c>
      <c r="D41" s="314">
        <v>599</v>
      </c>
      <c r="E41" s="314">
        <v>4</v>
      </c>
      <c r="F41" s="288">
        <v>6.6777963272120202E-3</v>
      </c>
      <c r="G41" s="288">
        <v>1.43E-2</v>
      </c>
      <c r="H41" s="288">
        <v>1.7174999999999999E-2</v>
      </c>
      <c r="I41" s="288">
        <v>5.3285968E-3</v>
      </c>
    </row>
    <row r="42" spans="2:9" x14ac:dyDescent="0.2">
      <c r="B42" s="444"/>
      <c r="C42" s="236" t="s">
        <v>440</v>
      </c>
      <c r="D42" s="314">
        <v>297</v>
      </c>
      <c r="E42" s="314">
        <v>1</v>
      </c>
      <c r="F42" s="288">
        <v>3.3670033670033669E-3</v>
      </c>
      <c r="G42" s="288">
        <v>8.6999999999999994E-3</v>
      </c>
      <c r="H42" s="288">
        <v>8.6999999999999994E-3</v>
      </c>
      <c r="I42" s="288">
        <v>4.5112781999999997E-3</v>
      </c>
    </row>
    <row r="43" spans="2:9" x14ac:dyDescent="0.2">
      <c r="B43" s="444"/>
      <c r="C43" s="236" t="s">
        <v>441</v>
      </c>
      <c r="D43" s="314">
        <v>302</v>
      </c>
      <c r="E43" s="314">
        <v>3</v>
      </c>
      <c r="F43" s="288">
        <v>9.9337748344370865E-3</v>
      </c>
      <c r="G43" s="288">
        <v>0.02</v>
      </c>
      <c r="H43" s="288">
        <v>0.02</v>
      </c>
      <c r="I43" s="288">
        <v>6.0606061000000001E-3</v>
      </c>
    </row>
    <row r="44" spans="2:9" x14ac:dyDescent="0.2">
      <c r="B44" s="444"/>
      <c r="C44" s="235" t="s">
        <v>442</v>
      </c>
      <c r="D44" s="314">
        <v>309</v>
      </c>
      <c r="E44" s="314">
        <v>6</v>
      </c>
      <c r="F44" s="288">
        <v>1.9417475728155338E-2</v>
      </c>
      <c r="G44" s="288">
        <v>4.4400000000000002E-2</v>
      </c>
      <c r="H44" s="288">
        <v>3.4000000000000002E-2</v>
      </c>
      <c r="I44" s="288">
        <v>2.4364406799999998E-2</v>
      </c>
    </row>
    <row r="45" spans="2:9" x14ac:dyDescent="0.2">
      <c r="B45" s="444"/>
      <c r="C45" s="236" t="s">
        <v>443</v>
      </c>
      <c r="D45" s="314">
        <v>215</v>
      </c>
      <c r="E45" s="314">
        <v>6</v>
      </c>
      <c r="F45" s="288">
        <v>2.7906976744186046E-2</v>
      </c>
      <c r="G45" s="288">
        <v>3.4000000000000002E-2</v>
      </c>
      <c r="H45" s="288">
        <v>3.4000000000000002E-2</v>
      </c>
      <c r="I45" s="288">
        <v>2.73556231E-2</v>
      </c>
    </row>
    <row r="46" spans="2:9" x14ac:dyDescent="0.2">
      <c r="B46" s="444"/>
      <c r="C46" s="236" t="s">
        <v>444</v>
      </c>
      <c r="D46" s="314">
        <v>94</v>
      </c>
      <c r="E46" s="314">
        <v>0</v>
      </c>
      <c r="F46" s="288">
        <v>0</v>
      </c>
      <c r="G46" s="288">
        <v>7.1300000000000002E-2</v>
      </c>
      <c r="H46" s="288">
        <v>0</v>
      </c>
      <c r="I46" s="288">
        <v>1.7482517499999999E-2</v>
      </c>
    </row>
    <row r="47" spans="2:9" x14ac:dyDescent="0.2">
      <c r="B47" s="444"/>
      <c r="C47" s="235" t="s">
        <v>445</v>
      </c>
      <c r="D47" s="314">
        <v>115</v>
      </c>
      <c r="E47" s="314">
        <v>7</v>
      </c>
      <c r="F47" s="288">
        <v>6.0869565217391307E-2</v>
      </c>
      <c r="G47" s="288">
        <v>0.1447</v>
      </c>
      <c r="H47" s="288">
        <v>0.11799999999999999</v>
      </c>
      <c r="I47" s="288">
        <v>7.0336391400000003E-2</v>
      </c>
    </row>
    <row r="48" spans="2:9" x14ac:dyDescent="0.2">
      <c r="B48" s="444"/>
      <c r="C48" s="236" t="s">
        <v>446</v>
      </c>
      <c r="D48" s="314">
        <v>105</v>
      </c>
      <c r="E48" s="314">
        <v>7</v>
      </c>
      <c r="F48" s="288">
        <v>6.6666666666666666E-2</v>
      </c>
      <c r="G48" s="288">
        <v>0.11799999999999999</v>
      </c>
      <c r="H48" s="288">
        <v>0.11799999999999999</v>
      </c>
      <c r="I48" s="288">
        <v>6.5326633199999998E-2</v>
      </c>
    </row>
    <row r="49" spans="2:9" x14ac:dyDescent="0.2">
      <c r="B49" s="444"/>
      <c r="C49" s="237" t="s">
        <v>447</v>
      </c>
      <c r="D49" s="314">
        <v>10</v>
      </c>
      <c r="E49" s="314">
        <v>0</v>
      </c>
      <c r="F49" s="288">
        <v>0</v>
      </c>
      <c r="G49" s="288">
        <v>0.22770000000000001</v>
      </c>
      <c r="H49" s="288">
        <v>0</v>
      </c>
      <c r="I49" s="288">
        <v>0.1228070175</v>
      </c>
    </row>
    <row r="50" spans="2:9" x14ac:dyDescent="0.2">
      <c r="B50" s="444"/>
      <c r="C50" s="236" t="s">
        <v>448</v>
      </c>
      <c r="D50" s="314">
        <v>0</v>
      </c>
      <c r="E50" s="314">
        <v>0</v>
      </c>
      <c r="F50" s="288">
        <v>0</v>
      </c>
      <c r="G50" s="288">
        <v>0</v>
      </c>
      <c r="H50" s="288">
        <v>0</v>
      </c>
      <c r="I50" s="288">
        <v>0</v>
      </c>
    </row>
    <row r="51" spans="2:9" x14ac:dyDescent="0.2">
      <c r="B51" s="445"/>
      <c r="C51" s="235" t="s">
        <v>449</v>
      </c>
      <c r="D51" s="314">
        <v>39</v>
      </c>
      <c r="E51" s="314">
        <v>0</v>
      </c>
      <c r="F51" s="288">
        <v>0</v>
      </c>
      <c r="G51" s="288">
        <v>1</v>
      </c>
      <c r="H51" s="288">
        <v>1</v>
      </c>
      <c r="I51" s="288">
        <v>0</v>
      </c>
    </row>
    <row r="55" spans="2:9" x14ac:dyDescent="0.2">
      <c r="B55" s="10" t="s">
        <v>416</v>
      </c>
    </row>
    <row r="56" spans="2:9" x14ac:dyDescent="0.2">
      <c r="B56" s="446" t="s">
        <v>698</v>
      </c>
      <c r="C56" s="446" t="s">
        <v>417</v>
      </c>
      <c r="D56" s="448" t="s">
        <v>498</v>
      </c>
      <c r="E56" s="449"/>
      <c r="F56" s="446" t="s">
        <v>499</v>
      </c>
      <c r="G56" s="441" t="s">
        <v>500</v>
      </c>
      <c r="H56" s="441" t="s">
        <v>501</v>
      </c>
      <c r="I56" s="441" t="s">
        <v>502</v>
      </c>
    </row>
    <row r="57" spans="2:9" ht="38.25" x14ac:dyDescent="0.2">
      <c r="B57" s="447"/>
      <c r="C57" s="447"/>
      <c r="D57" s="305"/>
      <c r="E57" s="231" t="s">
        <v>503</v>
      </c>
      <c r="F57" s="447"/>
      <c r="G57" s="442"/>
      <c r="H57" s="442"/>
      <c r="I57" s="442"/>
    </row>
    <row r="58" spans="2:9" x14ac:dyDescent="0.2">
      <c r="B58" s="216" t="s">
        <v>21</v>
      </c>
      <c r="C58" s="216" t="s">
        <v>30</v>
      </c>
      <c r="D58" s="234" t="s">
        <v>31</v>
      </c>
      <c r="E58" s="234" t="s">
        <v>24</v>
      </c>
      <c r="F58" s="234" t="s">
        <v>25</v>
      </c>
      <c r="G58" s="304" t="s">
        <v>26</v>
      </c>
      <c r="H58" s="238" t="s">
        <v>27</v>
      </c>
      <c r="I58" s="238" t="s">
        <v>370</v>
      </c>
    </row>
    <row r="59" spans="2:9" x14ac:dyDescent="0.2">
      <c r="B59" s="443"/>
      <c r="C59" s="235" t="s">
        <v>433</v>
      </c>
      <c r="D59" s="313">
        <v>0</v>
      </c>
      <c r="E59" s="314">
        <v>0</v>
      </c>
      <c r="F59" s="288">
        <v>0</v>
      </c>
      <c r="G59" s="288">
        <v>0</v>
      </c>
      <c r="H59" s="288">
        <v>0</v>
      </c>
      <c r="I59" s="288">
        <v>0</v>
      </c>
    </row>
    <row r="60" spans="2:9" x14ac:dyDescent="0.2">
      <c r="B60" s="444"/>
      <c r="C60" s="236" t="s">
        <v>434</v>
      </c>
      <c r="D60" s="313">
        <v>0</v>
      </c>
      <c r="E60" s="314">
        <v>0</v>
      </c>
      <c r="F60" s="288">
        <v>0</v>
      </c>
      <c r="G60" s="288">
        <v>0</v>
      </c>
      <c r="H60" s="288">
        <v>0</v>
      </c>
      <c r="I60" s="288">
        <v>0</v>
      </c>
    </row>
    <row r="61" spans="2:9" x14ac:dyDescent="0.2">
      <c r="B61" s="444"/>
      <c r="C61" s="236" t="s">
        <v>435</v>
      </c>
      <c r="D61" s="313">
        <v>0</v>
      </c>
      <c r="E61" s="314">
        <v>0</v>
      </c>
      <c r="F61" s="288">
        <v>0</v>
      </c>
      <c r="G61" s="288">
        <v>0</v>
      </c>
      <c r="H61" s="288">
        <v>0</v>
      </c>
      <c r="I61" s="288">
        <v>0</v>
      </c>
    </row>
    <row r="62" spans="2:9" x14ac:dyDescent="0.2">
      <c r="B62" s="444"/>
      <c r="C62" s="235" t="s">
        <v>436</v>
      </c>
      <c r="D62" s="313">
        <v>0</v>
      </c>
      <c r="E62" s="314">
        <v>0</v>
      </c>
      <c r="F62" s="288">
        <v>0</v>
      </c>
      <c r="G62" s="288">
        <v>0</v>
      </c>
      <c r="H62" s="288">
        <v>0</v>
      </c>
      <c r="I62" s="288">
        <v>0</v>
      </c>
    </row>
    <row r="63" spans="2:9" x14ac:dyDescent="0.2">
      <c r="B63" s="444"/>
      <c r="C63" s="235" t="s">
        <v>437</v>
      </c>
      <c r="D63" s="313">
        <v>2338</v>
      </c>
      <c r="E63" s="314">
        <v>0</v>
      </c>
      <c r="F63" s="288">
        <v>0</v>
      </c>
      <c r="G63" s="288">
        <v>3.8999999999999998E-3</v>
      </c>
      <c r="H63" s="288">
        <v>0</v>
      </c>
      <c r="I63" s="288">
        <v>7.2052599999999998E-4</v>
      </c>
    </row>
    <row r="64" spans="2:9" x14ac:dyDescent="0.2">
      <c r="B64" s="444"/>
      <c r="C64" s="235" t="s">
        <v>438</v>
      </c>
      <c r="D64" s="314">
        <v>0</v>
      </c>
      <c r="E64" s="314">
        <v>0</v>
      </c>
      <c r="F64" s="288">
        <v>0</v>
      </c>
      <c r="G64" s="288">
        <v>0</v>
      </c>
      <c r="H64" s="288">
        <v>0</v>
      </c>
      <c r="I64" s="288">
        <v>0</v>
      </c>
    </row>
    <row r="65" spans="2:9" x14ac:dyDescent="0.2">
      <c r="B65" s="444"/>
      <c r="C65" s="235" t="s">
        <v>439</v>
      </c>
      <c r="D65" s="314">
        <v>3692</v>
      </c>
      <c r="E65" s="314">
        <v>11</v>
      </c>
      <c r="F65" s="288">
        <v>2.9794149512459372E-3</v>
      </c>
      <c r="G65" s="288">
        <v>1.6E-2</v>
      </c>
      <c r="H65" s="288">
        <v>1.48636364E-2</v>
      </c>
      <c r="I65" s="288">
        <v>4.0988146999999999E-3</v>
      </c>
    </row>
    <row r="66" spans="2:9" x14ac:dyDescent="0.2">
      <c r="B66" s="444"/>
      <c r="C66" s="236" t="s">
        <v>440</v>
      </c>
      <c r="D66" s="314">
        <v>1439</v>
      </c>
      <c r="E66" s="314">
        <v>5</v>
      </c>
      <c r="F66" s="288">
        <v>3.4746351633078527E-3</v>
      </c>
      <c r="G66" s="288">
        <v>8.6999999999999994E-3</v>
      </c>
      <c r="H66" s="288">
        <v>8.6999999999999994E-3</v>
      </c>
      <c r="I66" s="288">
        <v>4.3206197999999998E-3</v>
      </c>
    </row>
    <row r="67" spans="2:9" x14ac:dyDescent="0.2">
      <c r="B67" s="444"/>
      <c r="C67" s="236" t="s">
        <v>441</v>
      </c>
      <c r="D67" s="314">
        <v>2253</v>
      </c>
      <c r="E67" s="314">
        <v>6</v>
      </c>
      <c r="F67" s="288">
        <v>2.6631158455392811E-3</v>
      </c>
      <c r="G67" s="288">
        <v>0.02</v>
      </c>
      <c r="H67" s="288">
        <v>0.02</v>
      </c>
      <c r="I67" s="288">
        <v>3.9675541999999999E-3</v>
      </c>
    </row>
    <row r="68" spans="2:9" x14ac:dyDescent="0.2">
      <c r="B68" s="444"/>
      <c r="C68" s="235" t="s">
        <v>442</v>
      </c>
      <c r="D68" s="314">
        <v>844</v>
      </c>
      <c r="E68" s="314">
        <v>10</v>
      </c>
      <c r="F68" s="288">
        <v>1.1848341232227487E-2</v>
      </c>
      <c r="G68" s="288">
        <v>3.9100000000000003E-2</v>
      </c>
      <c r="H68" s="288">
        <v>4.8919999999999998E-2</v>
      </c>
      <c r="I68" s="288">
        <v>2.60527113E-2</v>
      </c>
    </row>
    <row r="69" spans="2:9" x14ac:dyDescent="0.2">
      <c r="B69" s="444"/>
      <c r="C69" s="236" t="s">
        <v>443</v>
      </c>
      <c r="D69" s="314">
        <v>714</v>
      </c>
      <c r="E69" s="314">
        <v>6</v>
      </c>
      <c r="F69" s="288">
        <v>8.4033613445378148E-3</v>
      </c>
      <c r="G69" s="288">
        <v>3.4000000000000002E-2</v>
      </c>
      <c r="H69" s="288">
        <v>3.4000000000000002E-2</v>
      </c>
      <c r="I69" s="288">
        <v>2.2050716599999999E-2</v>
      </c>
    </row>
    <row r="70" spans="2:9" x14ac:dyDescent="0.2">
      <c r="B70" s="444"/>
      <c r="C70" s="236" t="s">
        <v>444</v>
      </c>
      <c r="D70" s="314">
        <v>130</v>
      </c>
      <c r="E70" s="314">
        <v>4</v>
      </c>
      <c r="F70" s="288">
        <v>3.0769230769230771E-2</v>
      </c>
      <c r="G70" s="288">
        <v>7.1300000000000002E-2</v>
      </c>
      <c r="H70" s="288">
        <v>7.1300000000000002E-2</v>
      </c>
      <c r="I70" s="288">
        <v>4.4827586199999998E-2</v>
      </c>
    </row>
    <row r="71" spans="2:9" x14ac:dyDescent="0.2">
      <c r="B71" s="444"/>
      <c r="C71" s="235" t="s">
        <v>445</v>
      </c>
      <c r="D71" s="314">
        <v>35</v>
      </c>
      <c r="E71" s="314">
        <v>1</v>
      </c>
      <c r="F71" s="288">
        <v>2.8571428571428571E-2</v>
      </c>
      <c r="G71" s="288">
        <v>0.11799999999999999</v>
      </c>
      <c r="H71" s="288">
        <v>0.11799999999999999</v>
      </c>
      <c r="I71" s="288">
        <v>3.4825870600000003E-2</v>
      </c>
    </row>
    <row r="72" spans="2:9" x14ac:dyDescent="0.2">
      <c r="B72" s="444"/>
      <c r="C72" s="236" t="s">
        <v>446</v>
      </c>
      <c r="D72" s="314">
        <v>30</v>
      </c>
      <c r="E72" s="314">
        <v>1</v>
      </c>
      <c r="F72" s="288">
        <v>3.3333333333333333E-2</v>
      </c>
      <c r="G72" s="288">
        <v>0.11799999999999999</v>
      </c>
      <c r="H72" s="288">
        <v>0.11799999999999999</v>
      </c>
      <c r="I72" s="288">
        <v>3.5502958600000002E-2</v>
      </c>
    </row>
    <row r="73" spans="2:9" x14ac:dyDescent="0.2">
      <c r="B73" s="444"/>
      <c r="C73" s="237" t="s">
        <v>447</v>
      </c>
      <c r="D73" s="314">
        <v>5</v>
      </c>
      <c r="E73" s="314">
        <v>0</v>
      </c>
      <c r="F73" s="288">
        <v>0</v>
      </c>
      <c r="G73" s="288">
        <v>0</v>
      </c>
      <c r="H73" s="288">
        <v>0</v>
      </c>
      <c r="I73" s="288">
        <v>3.125E-2</v>
      </c>
    </row>
    <row r="74" spans="2:9" x14ac:dyDescent="0.2">
      <c r="B74" s="444"/>
      <c r="C74" s="236" t="s">
        <v>448</v>
      </c>
      <c r="D74" s="314">
        <v>0</v>
      </c>
      <c r="E74" s="314">
        <v>0</v>
      </c>
      <c r="F74" s="288">
        <v>0</v>
      </c>
      <c r="G74" s="288">
        <v>0</v>
      </c>
      <c r="H74" s="288">
        <v>0</v>
      </c>
      <c r="I74" s="288">
        <v>0</v>
      </c>
    </row>
    <row r="75" spans="2:9" x14ac:dyDescent="0.2">
      <c r="B75" s="445"/>
      <c r="C75" s="235" t="s">
        <v>449</v>
      </c>
      <c r="D75" s="314">
        <v>63</v>
      </c>
      <c r="E75" s="314">
        <v>0</v>
      </c>
      <c r="F75" s="288">
        <v>0</v>
      </c>
      <c r="G75" s="288">
        <v>1</v>
      </c>
      <c r="H75" s="288">
        <v>1</v>
      </c>
      <c r="I75" s="288">
        <v>0</v>
      </c>
    </row>
    <row r="79" spans="2:9" x14ac:dyDescent="0.2">
      <c r="B79" s="10" t="s">
        <v>416</v>
      </c>
    </row>
    <row r="80" spans="2:9" x14ac:dyDescent="0.2">
      <c r="B80" s="446" t="s">
        <v>699</v>
      </c>
      <c r="C80" s="446" t="s">
        <v>417</v>
      </c>
      <c r="D80" s="448" t="s">
        <v>498</v>
      </c>
      <c r="E80" s="449"/>
      <c r="F80" s="446" t="s">
        <v>499</v>
      </c>
      <c r="G80" s="441" t="s">
        <v>500</v>
      </c>
      <c r="H80" s="441" t="s">
        <v>501</v>
      </c>
      <c r="I80" s="441" t="s">
        <v>502</v>
      </c>
    </row>
    <row r="81" spans="2:9" ht="38.25" x14ac:dyDescent="0.2">
      <c r="B81" s="447"/>
      <c r="C81" s="447"/>
      <c r="D81" s="305"/>
      <c r="E81" s="231" t="s">
        <v>503</v>
      </c>
      <c r="F81" s="447"/>
      <c r="G81" s="442"/>
      <c r="H81" s="442"/>
      <c r="I81" s="442"/>
    </row>
    <row r="82" spans="2:9" x14ac:dyDescent="0.2">
      <c r="B82" s="216" t="s">
        <v>21</v>
      </c>
      <c r="C82" s="216" t="s">
        <v>30</v>
      </c>
      <c r="D82" s="234" t="s">
        <v>31</v>
      </c>
      <c r="E82" s="234" t="s">
        <v>24</v>
      </c>
      <c r="F82" s="234" t="s">
        <v>25</v>
      </c>
      <c r="G82" s="304" t="s">
        <v>26</v>
      </c>
      <c r="H82" s="238" t="s">
        <v>27</v>
      </c>
      <c r="I82" s="238" t="s">
        <v>370</v>
      </c>
    </row>
    <row r="83" spans="2:9" x14ac:dyDescent="0.2">
      <c r="B83" s="443"/>
      <c r="C83" s="235" t="s">
        <v>433</v>
      </c>
      <c r="D83" s="313">
        <v>0</v>
      </c>
      <c r="E83" s="314">
        <v>0</v>
      </c>
      <c r="F83" s="288">
        <v>0</v>
      </c>
      <c r="G83" s="288">
        <v>0</v>
      </c>
      <c r="H83" s="288">
        <v>0</v>
      </c>
      <c r="I83" s="288">
        <v>0</v>
      </c>
    </row>
    <row r="84" spans="2:9" x14ac:dyDescent="0.2">
      <c r="B84" s="444"/>
      <c r="C84" s="236" t="s">
        <v>434</v>
      </c>
      <c r="D84" s="313">
        <v>0</v>
      </c>
      <c r="E84" s="314">
        <v>0</v>
      </c>
      <c r="F84" s="288">
        <v>0</v>
      </c>
      <c r="G84" s="288">
        <v>0</v>
      </c>
      <c r="H84" s="288">
        <v>0</v>
      </c>
      <c r="I84" s="288">
        <v>0</v>
      </c>
    </row>
    <row r="85" spans="2:9" x14ac:dyDescent="0.2">
      <c r="B85" s="444"/>
      <c r="C85" s="236" t="s">
        <v>435</v>
      </c>
      <c r="D85" s="313">
        <v>0</v>
      </c>
      <c r="E85" s="314">
        <v>0</v>
      </c>
      <c r="F85" s="288">
        <v>0</v>
      </c>
      <c r="G85" s="288">
        <v>0</v>
      </c>
      <c r="H85" s="288">
        <v>0</v>
      </c>
      <c r="I85" s="288">
        <v>0</v>
      </c>
    </row>
    <row r="86" spans="2:9" x14ac:dyDescent="0.2">
      <c r="B86" s="444"/>
      <c r="C86" s="235" t="s">
        <v>436</v>
      </c>
      <c r="D86" s="313">
        <v>0</v>
      </c>
      <c r="E86" s="314">
        <v>0</v>
      </c>
      <c r="F86" s="288">
        <v>0</v>
      </c>
      <c r="G86" s="288">
        <v>0</v>
      </c>
      <c r="H86" s="288">
        <v>0</v>
      </c>
      <c r="I86" s="288">
        <v>0</v>
      </c>
    </row>
    <row r="87" spans="2:9" x14ac:dyDescent="0.2">
      <c r="B87" s="444"/>
      <c r="C87" s="235" t="s">
        <v>437</v>
      </c>
      <c r="D87" s="313">
        <v>16627</v>
      </c>
      <c r="E87" s="314">
        <v>10</v>
      </c>
      <c r="F87" s="288">
        <v>6.014314067480604E-4</v>
      </c>
      <c r="G87" s="288">
        <v>3.8999999999999998E-3</v>
      </c>
      <c r="H87" s="288">
        <v>3.8999999999999998E-3</v>
      </c>
      <c r="I87" s="288">
        <v>8.1718980000000001E-4</v>
      </c>
    </row>
    <row r="88" spans="2:9" x14ac:dyDescent="0.2">
      <c r="B88" s="444"/>
      <c r="C88" s="235" t="s">
        <v>438</v>
      </c>
      <c r="D88" s="314">
        <v>0</v>
      </c>
      <c r="E88" s="314">
        <v>0</v>
      </c>
      <c r="F88" s="288">
        <v>0</v>
      </c>
      <c r="G88" s="288">
        <v>0</v>
      </c>
      <c r="H88" s="288">
        <v>0</v>
      </c>
      <c r="I88" s="288">
        <v>0</v>
      </c>
    </row>
    <row r="89" spans="2:9" x14ac:dyDescent="0.2">
      <c r="B89" s="444"/>
      <c r="C89" s="235" t="s">
        <v>439</v>
      </c>
      <c r="D89" s="314">
        <v>3501</v>
      </c>
      <c r="E89" s="314">
        <v>24</v>
      </c>
      <c r="F89" s="288">
        <v>6.8551842330762643E-3</v>
      </c>
      <c r="G89" s="288">
        <v>1.34E-2</v>
      </c>
      <c r="H89" s="288">
        <v>1.4820833300000001E-2</v>
      </c>
      <c r="I89" s="288">
        <v>9.1026544999999997E-3</v>
      </c>
    </row>
    <row r="90" spans="2:9" x14ac:dyDescent="0.2">
      <c r="B90" s="444"/>
      <c r="C90" s="236" t="s">
        <v>440</v>
      </c>
      <c r="D90" s="314">
        <v>2133</v>
      </c>
      <c r="E90" s="314">
        <v>11</v>
      </c>
      <c r="F90" s="288">
        <v>5.1570557899671826E-3</v>
      </c>
      <c r="G90" s="288">
        <v>8.6999999999999994E-3</v>
      </c>
      <c r="H90" s="288">
        <v>8.6999999999999994E-3</v>
      </c>
      <c r="I90" s="288">
        <v>5.5743796999999998E-3</v>
      </c>
    </row>
    <row r="91" spans="2:9" x14ac:dyDescent="0.2">
      <c r="B91" s="444"/>
      <c r="C91" s="236" t="s">
        <v>441</v>
      </c>
      <c r="D91" s="314">
        <v>1368</v>
      </c>
      <c r="E91" s="314">
        <v>13</v>
      </c>
      <c r="F91" s="288">
        <v>9.5029239766081866E-3</v>
      </c>
      <c r="G91" s="288">
        <v>0.02</v>
      </c>
      <c r="H91" s="288">
        <v>0.02</v>
      </c>
      <c r="I91" s="288">
        <v>1.3199644599999999E-2</v>
      </c>
    </row>
    <row r="92" spans="2:9" x14ac:dyDescent="0.2">
      <c r="B92" s="444"/>
      <c r="C92" s="235" t="s">
        <v>442</v>
      </c>
      <c r="D92" s="314">
        <v>1338</v>
      </c>
      <c r="E92" s="314">
        <v>63</v>
      </c>
      <c r="F92" s="288">
        <v>4.708520179372197E-2</v>
      </c>
      <c r="G92" s="288">
        <v>4.5600000000000002E-2</v>
      </c>
      <c r="H92" s="288">
        <v>5.7090476199999997E-2</v>
      </c>
      <c r="I92" s="288">
        <v>4.0410866300000001E-2</v>
      </c>
    </row>
    <row r="93" spans="2:9" x14ac:dyDescent="0.2">
      <c r="B93" s="444"/>
      <c r="C93" s="236" t="s">
        <v>443</v>
      </c>
      <c r="D93" s="314">
        <v>818</v>
      </c>
      <c r="E93" s="314">
        <v>24</v>
      </c>
      <c r="F93" s="288">
        <v>2.9339853300733496E-2</v>
      </c>
      <c r="G93" s="288">
        <v>3.4000000000000002E-2</v>
      </c>
      <c r="H93" s="288">
        <v>3.4000000000000002E-2</v>
      </c>
      <c r="I93" s="288">
        <v>3.23014805E-2</v>
      </c>
    </row>
    <row r="94" spans="2:9" x14ac:dyDescent="0.2">
      <c r="B94" s="444"/>
      <c r="C94" s="236" t="s">
        <v>444</v>
      </c>
      <c r="D94" s="314">
        <v>520</v>
      </c>
      <c r="E94" s="314">
        <v>39</v>
      </c>
      <c r="F94" s="288">
        <v>7.4999999999999997E-2</v>
      </c>
      <c r="G94" s="288">
        <v>7.1300000000000002E-2</v>
      </c>
      <c r="H94" s="288">
        <v>7.1300000000000002E-2</v>
      </c>
      <c r="I94" s="288">
        <v>5.2703162200000001E-2</v>
      </c>
    </row>
    <row r="95" spans="2:9" x14ac:dyDescent="0.2">
      <c r="B95" s="444"/>
      <c r="C95" s="235" t="s">
        <v>445</v>
      </c>
      <c r="D95" s="314">
        <v>694</v>
      </c>
      <c r="E95" s="314">
        <v>77</v>
      </c>
      <c r="F95" s="288">
        <v>0.11095100864553314</v>
      </c>
      <c r="G95" s="288">
        <v>0.1411</v>
      </c>
      <c r="H95" s="288">
        <v>0.166438961</v>
      </c>
      <c r="I95" s="288">
        <v>6.7763794799999999E-2</v>
      </c>
    </row>
    <row r="96" spans="2:9" x14ac:dyDescent="0.2">
      <c r="B96" s="444"/>
      <c r="C96" s="236" t="s">
        <v>446</v>
      </c>
      <c r="D96" s="314">
        <v>490</v>
      </c>
      <c r="E96" s="314">
        <v>43</v>
      </c>
      <c r="F96" s="288">
        <v>8.7755102040816324E-2</v>
      </c>
      <c r="G96" s="288">
        <v>0.11799999999999999</v>
      </c>
      <c r="H96" s="288">
        <v>0.11799999999999999</v>
      </c>
      <c r="I96" s="288">
        <v>5.8787128700000003E-2</v>
      </c>
    </row>
    <row r="97" spans="2:9" x14ac:dyDescent="0.2">
      <c r="B97" s="444"/>
      <c r="C97" s="237" t="s">
        <v>447</v>
      </c>
      <c r="D97" s="314">
        <v>204</v>
      </c>
      <c r="E97" s="314">
        <v>34</v>
      </c>
      <c r="F97" s="288">
        <v>0.16666666666666666</v>
      </c>
      <c r="G97" s="288">
        <v>0.22770000000000001</v>
      </c>
      <c r="H97" s="288">
        <v>0.22770000000000001</v>
      </c>
      <c r="I97" s="288">
        <v>0.1</v>
      </c>
    </row>
    <row r="98" spans="2:9" x14ac:dyDescent="0.2">
      <c r="B98" s="444"/>
      <c r="C98" s="236" t="s">
        <v>448</v>
      </c>
      <c r="D98" s="314">
        <v>0</v>
      </c>
      <c r="E98" s="314">
        <v>0</v>
      </c>
      <c r="F98" s="288">
        <v>0</v>
      </c>
      <c r="G98" s="288">
        <v>0</v>
      </c>
      <c r="H98" s="288">
        <v>0</v>
      </c>
      <c r="I98" s="288">
        <v>0</v>
      </c>
    </row>
    <row r="99" spans="2:9" x14ac:dyDescent="0.2">
      <c r="B99" s="445"/>
      <c r="C99" s="235" t="s">
        <v>449</v>
      </c>
      <c r="D99" s="314">
        <v>146</v>
      </c>
      <c r="E99" s="314">
        <v>0</v>
      </c>
      <c r="F99" s="288">
        <v>0</v>
      </c>
      <c r="G99" s="288">
        <v>1</v>
      </c>
      <c r="H99" s="288">
        <v>1</v>
      </c>
      <c r="I99" s="288">
        <v>0</v>
      </c>
    </row>
    <row r="103" spans="2:9" x14ac:dyDescent="0.2">
      <c r="B103" s="10" t="s">
        <v>416</v>
      </c>
    </row>
    <row r="104" spans="2:9" x14ac:dyDescent="0.2">
      <c r="B104" s="446" t="s">
        <v>700</v>
      </c>
      <c r="C104" s="446" t="s">
        <v>417</v>
      </c>
      <c r="D104" s="448" t="s">
        <v>498</v>
      </c>
      <c r="E104" s="449"/>
      <c r="F104" s="446" t="s">
        <v>499</v>
      </c>
      <c r="G104" s="441" t="s">
        <v>500</v>
      </c>
      <c r="H104" s="441" t="s">
        <v>501</v>
      </c>
      <c r="I104" s="441" t="s">
        <v>502</v>
      </c>
    </row>
    <row r="105" spans="2:9" ht="38.25" x14ac:dyDescent="0.2">
      <c r="B105" s="447"/>
      <c r="C105" s="447"/>
      <c r="D105" s="305"/>
      <c r="E105" s="231" t="s">
        <v>503</v>
      </c>
      <c r="F105" s="447"/>
      <c r="G105" s="442"/>
      <c r="H105" s="442"/>
      <c r="I105" s="442"/>
    </row>
    <row r="106" spans="2:9" x14ac:dyDescent="0.2">
      <c r="B106" s="216" t="s">
        <v>21</v>
      </c>
      <c r="C106" s="216" t="s">
        <v>30</v>
      </c>
      <c r="D106" s="234" t="s">
        <v>31</v>
      </c>
      <c r="E106" s="234" t="s">
        <v>24</v>
      </c>
      <c r="F106" s="234" t="s">
        <v>25</v>
      </c>
      <c r="G106" s="304" t="s">
        <v>26</v>
      </c>
      <c r="H106" s="238" t="s">
        <v>27</v>
      </c>
      <c r="I106" s="238" t="s">
        <v>370</v>
      </c>
    </row>
    <row r="107" spans="2:9" x14ac:dyDescent="0.2">
      <c r="B107" s="443"/>
      <c r="C107" s="235" t="s">
        <v>433</v>
      </c>
      <c r="D107" s="313">
        <v>2</v>
      </c>
      <c r="E107" s="314">
        <v>0</v>
      </c>
      <c r="F107" s="288">
        <f>IF(D107=0,0,E107/D107)</f>
        <v>0</v>
      </c>
      <c r="G107" s="288">
        <f>[1]CR6!H105</f>
        <v>2.9999999999999997E-4</v>
      </c>
      <c r="H107" s="288">
        <v>0</v>
      </c>
      <c r="I107" s="288">
        <v>7.4380165299999995E-2</v>
      </c>
    </row>
    <row r="108" spans="2:9" x14ac:dyDescent="0.2">
      <c r="B108" s="444"/>
      <c r="C108" s="236" t="s">
        <v>434</v>
      </c>
      <c r="D108" s="313">
        <v>2</v>
      </c>
      <c r="E108" s="314">
        <v>0</v>
      </c>
      <c r="F108" s="288">
        <f t="shared" ref="F108:F123" si="0">IF(D108=0,0,E108/D108)</f>
        <v>0</v>
      </c>
      <c r="G108" s="288">
        <f>[1]CR6!H106</f>
        <v>0</v>
      </c>
      <c r="H108" s="288">
        <v>0</v>
      </c>
      <c r="I108" s="288">
        <v>7.4380165299999995E-2</v>
      </c>
    </row>
    <row r="109" spans="2:9" x14ac:dyDescent="0.2">
      <c r="B109" s="444"/>
      <c r="C109" s="236" t="s">
        <v>435</v>
      </c>
      <c r="D109" s="313">
        <v>0</v>
      </c>
      <c r="E109" s="314">
        <v>0</v>
      </c>
      <c r="F109" s="288">
        <f t="shared" si="0"/>
        <v>0</v>
      </c>
      <c r="G109" s="288">
        <f>[1]CR6!H107</f>
        <v>0</v>
      </c>
      <c r="H109" s="288">
        <v>0</v>
      </c>
      <c r="I109" s="288">
        <v>0</v>
      </c>
    </row>
    <row r="110" spans="2:9" x14ac:dyDescent="0.2">
      <c r="B110" s="444"/>
      <c r="C110" s="235" t="s">
        <v>436</v>
      </c>
      <c r="D110" s="313">
        <v>0</v>
      </c>
      <c r="E110" s="314">
        <v>0</v>
      </c>
      <c r="F110" s="288">
        <f t="shared" si="0"/>
        <v>0</v>
      </c>
      <c r="G110" s="288">
        <f>[1]CR6!H108</f>
        <v>3.8999999999999998E-3</v>
      </c>
      <c r="H110" s="288">
        <v>0</v>
      </c>
      <c r="I110" s="288">
        <v>0</v>
      </c>
    </row>
    <row r="111" spans="2:9" x14ac:dyDescent="0.2">
      <c r="B111" s="444"/>
      <c r="C111" s="235" t="s">
        <v>437</v>
      </c>
      <c r="D111" s="313">
        <v>673</v>
      </c>
      <c r="E111" s="314">
        <v>1</v>
      </c>
      <c r="F111" s="288">
        <f t="shared" si="0"/>
        <v>1.4858841010401188E-3</v>
      </c>
      <c r="G111" s="288">
        <f>[1]CR6!H109</f>
        <v>0</v>
      </c>
      <c r="H111" s="288">
        <v>3.8999999999999998E-3</v>
      </c>
      <c r="I111" s="288">
        <v>2.0703933999999999E-3</v>
      </c>
    </row>
    <row r="112" spans="2:9" x14ac:dyDescent="0.2">
      <c r="B112" s="444"/>
      <c r="C112" s="235" t="s">
        <v>438</v>
      </c>
      <c r="D112" s="314">
        <v>0</v>
      </c>
      <c r="E112" s="314">
        <v>0</v>
      </c>
      <c r="F112" s="288">
        <f t="shared" si="0"/>
        <v>0</v>
      </c>
      <c r="G112" s="288">
        <f>[1]CR6!H110</f>
        <v>1.4200000000000001E-2</v>
      </c>
      <c r="H112" s="288">
        <v>0</v>
      </c>
      <c r="I112" s="288">
        <v>0</v>
      </c>
    </row>
    <row r="113" spans="2:9" x14ac:dyDescent="0.2">
      <c r="B113" s="444"/>
      <c r="C113" s="235" t="s">
        <v>439</v>
      </c>
      <c r="D113" s="314">
        <v>1737</v>
      </c>
      <c r="E113" s="314">
        <v>7</v>
      </c>
      <c r="F113" s="288">
        <f t="shared" si="0"/>
        <v>4.0299366724237187E-3</v>
      </c>
      <c r="G113" s="288">
        <f>[1]CR6!H111</f>
        <v>8.6999999999999994E-3</v>
      </c>
      <c r="H113" s="288">
        <v>1.35428571E-2</v>
      </c>
      <c r="I113" s="288">
        <v>6.4885495999999999E-3</v>
      </c>
    </row>
    <row r="114" spans="2:9" x14ac:dyDescent="0.2">
      <c r="B114" s="444"/>
      <c r="C114" s="236" t="s">
        <v>440</v>
      </c>
      <c r="D114" s="314">
        <v>823</v>
      </c>
      <c r="E114" s="314">
        <v>4</v>
      </c>
      <c r="F114" s="288">
        <f t="shared" si="0"/>
        <v>4.8602673147023082E-3</v>
      </c>
      <c r="G114" s="288">
        <f>[1]CR6!H112</f>
        <v>0.02</v>
      </c>
      <c r="H114" s="288">
        <v>8.6999999999999994E-3</v>
      </c>
      <c r="I114" s="288">
        <v>5.6312981999999999E-3</v>
      </c>
    </row>
    <row r="115" spans="2:9" x14ac:dyDescent="0.2">
      <c r="B115" s="444"/>
      <c r="C115" s="236" t="s">
        <v>441</v>
      </c>
      <c r="D115" s="314">
        <v>914</v>
      </c>
      <c r="E115" s="314">
        <v>3</v>
      </c>
      <c r="F115" s="288">
        <f t="shared" si="0"/>
        <v>3.2822757111597373E-3</v>
      </c>
      <c r="G115" s="288">
        <f>[1]CR6!H113</f>
        <v>4.8000000000000001E-2</v>
      </c>
      <c r="H115" s="288">
        <v>0.02</v>
      </c>
      <c r="I115" s="288">
        <v>7.1333035999999999E-3</v>
      </c>
    </row>
    <row r="116" spans="2:9" x14ac:dyDescent="0.2">
      <c r="B116" s="444"/>
      <c r="C116" s="235" t="s">
        <v>442</v>
      </c>
      <c r="D116" s="314">
        <v>1002</v>
      </c>
      <c r="E116" s="314">
        <v>20</v>
      </c>
      <c r="F116" s="288">
        <f t="shared" si="0"/>
        <v>1.9960079840319361E-2</v>
      </c>
      <c r="G116" s="288">
        <f>[1]CR6!H114</f>
        <v>3.4000000000000002E-2</v>
      </c>
      <c r="H116" s="288">
        <v>4.8919999999999998E-2</v>
      </c>
      <c r="I116" s="288">
        <v>2.55277369E-2</v>
      </c>
    </row>
    <row r="117" spans="2:9" x14ac:dyDescent="0.2">
      <c r="B117" s="444"/>
      <c r="C117" s="236" t="s">
        <v>443</v>
      </c>
      <c r="D117" s="314">
        <v>650</v>
      </c>
      <c r="E117" s="314">
        <v>12</v>
      </c>
      <c r="F117" s="288">
        <f t="shared" si="0"/>
        <v>1.8461538461538463E-2</v>
      </c>
      <c r="G117" s="288">
        <f>[1]CR6!H115</f>
        <v>7.1300000000000002E-2</v>
      </c>
      <c r="H117" s="288">
        <v>3.4000000000000002E-2</v>
      </c>
      <c r="I117" s="288">
        <v>1.93464052E-2</v>
      </c>
    </row>
    <row r="118" spans="2:9" x14ac:dyDescent="0.2">
      <c r="B118" s="444"/>
      <c r="C118" s="236" t="s">
        <v>444</v>
      </c>
      <c r="D118" s="314">
        <v>352</v>
      </c>
      <c r="E118" s="314">
        <v>8</v>
      </c>
      <c r="F118" s="288">
        <f t="shared" si="0"/>
        <v>2.2727272727272728E-2</v>
      </c>
      <c r="G118" s="288">
        <f>[1]CR6!H116</f>
        <v>0.1242</v>
      </c>
      <c r="H118" s="288">
        <v>7.1300000000000002E-2</v>
      </c>
      <c r="I118" s="288">
        <v>3.5870516200000001E-2</v>
      </c>
    </row>
    <row r="119" spans="2:9" x14ac:dyDescent="0.2">
      <c r="B119" s="444"/>
      <c r="C119" s="235" t="s">
        <v>445</v>
      </c>
      <c r="D119" s="314">
        <v>556</v>
      </c>
      <c r="E119" s="314">
        <v>53</v>
      </c>
      <c r="F119" s="288">
        <f t="shared" si="0"/>
        <v>9.5323741007194249E-2</v>
      </c>
      <c r="G119" s="288">
        <f>[1]CR6!H117</f>
        <v>0.11799999999999999</v>
      </c>
      <c r="H119" s="288">
        <v>0.14904716979999999</v>
      </c>
      <c r="I119" s="288">
        <v>7.6599326600000003E-2</v>
      </c>
    </row>
    <row r="120" spans="2:9" x14ac:dyDescent="0.2">
      <c r="B120" s="444"/>
      <c r="C120" s="236" t="s">
        <v>446</v>
      </c>
      <c r="D120" s="314">
        <v>438</v>
      </c>
      <c r="E120" s="314">
        <v>38</v>
      </c>
      <c r="F120" s="288">
        <f t="shared" si="0"/>
        <v>8.6757990867579904E-2</v>
      </c>
      <c r="G120" s="288">
        <f>[1]CR6!H118</f>
        <v>0.22770000000000001</v>
      </c>
      <c r="H120" s="288">
        <v>0.11799999999999999</v>
      </c>
      <c r="I120" s="288">
        <v>6.9412155399999995E-2</v>
      </c>
    </row>
    <row r="121" spans="2:9" x14ac:dyDescent="0.2">
      <c r="B121" s="444"/>
      <c r="C121" s="237" t="s">
        <v>447</v>
      </c>
      <c r="D121" s="314">
        <v>118</v>
      </c>
      <c r="E121" s="314">
        <v>15</v>
      </c>
      <c r="F121" s="288">
        <f t="shared" si="0"/>
        <v>0.1271186440677966</v>
      </c>
      <c r="G121" s="288">
        <f>[1]CR6!H119</f>
        <v>0</v>
      </c>
      <c r="H121" s="288">
        <v>0.22770000000000001</v>
      </c>
      <c r="I121" s="288">
        <v>0.11573236889999999</v>
      </c>
    </row>
    <row r="122" spans="2:9" x14ac:dyDescent="0.2">
      <c r="B122" s="444"/>
      <c r="C122" s="236" t="s">
        <v>448</v>
      </c>
      <c r="D122" s="314">
        <v>0</v>
      </c>
      <c r="E122" s="314">
        <v>0</v>
      </c>
      <c r="F122" s="288">
        <f t="shared" si="0"/>
        <v>0</v>
      </c>
      <c r="G122" s="288">
        <f>[1]CR6!H120</f>
        <v>1</v>
      </c>
      <c r="H122" s="288">
        <v>0</v>
      </c>
      <c r="I122" s="288">
        <v>0</v>
      </c>
    </row>
    <row r="123" spans="2:9" x14ac:dyDescent="0.2">
      <c r="B123" s="445"/>
      <c r="C123" s="235" t="s">
        <v>449</v>
      </c>
      <c r="D123" s="314">
        <v>269</v>
      </c>
      <c r="E123" s="314">
        <v>0</v>
      </c>
      <c r="F123" s="288">
        <f t="shared" si="0"/>
        <v>0</v>
      </c>
      <c r="G123" s="288">
        <f>[1]CR6!H121</f>
        <v>0</v>
      </c>
      <c r="H123" s="288">
        <v>1</v>
      </c>
      <c r="I123" s="288">
        <v>0</v>
      </c>
    </row>
    <row r="127" spans="2:9" x14ac:dyDescent="0.2">
      <c r="B127" s="10" t="s">
        <v>416</v>
      </c>
    </row>
    <row r="128" spans="2:9" x14ac:dyDescent="0.2">
      <c r="B128" s="446" t="s">
        <v>701</v>
      </c>
      <c r="C128" s="446" t="s">
        <v>417</v>
      </c>
      <c r="D128" s="448" t="s">
        <v>498</v>
      </c>
      <c r="E128" s="449"/>
      <c r="F128" s="446" t="s">
        <v>499</v>
      </c>
      <c r="G128" s="441" t="s">
        <v>500</v>
      </c>
      <c r="H128" s="441" t="s">
        <v>501</v>
      </c>
      <c r="I128" s="441" t="s">
        <v>502</v>
      </c>
    </row>
    <row r="129" spans="2:9" ht="38.25" x14ac:dyDescent="0.2">
      <c r="B129" s="447"/>
      <c r="C129" s="447"/>
      <c r="D129" s="305"/>
      <c r="E129" s="231" t="s">
        <v>503</v>
      </c>
      <c r="F129" s="447"/>
      <c r="G129" s="442"/>
      <c r="H129" s="442"/>
      <c r="I129" s="442"/>
    </row>
    <row r="130" spans="2:9" x14ac:dyDescent="0.2">
      <c r="B130" s="216" t="s">
        <v>21</v>
      </c>
      <c r="C130" s="216" t="s">
        <v>30</v>
      </c>
      <c r="D130" s="234" t="s">
        <v>31</v>
      </c>
      <c r="E130" s="234" t="s">
        <v>24</v>
      </c>
      <c r="F130" s="234" t="s">
        <v>25</v>
      </c>
      <c r="G130" s="304" t="s">
        <v>26</v>
      </c>
      <c r="H130" s="238" t="s">
        <v>27</v>
      </c>
      <c r="I130" s="238" t="s">
        <v>370</v>
      </c>
    </row>
    <row r="131" spans="2:9" x14ac:dyDescent="0.2">
      <c r="B131" s="443"/>
      <c r="C131" s="235" t="s">
        <v>433</v>
      </c>
      <c r="D131" s="313">
        <v>0</v>
      </c>
      <c r="E131" s="314">
        <v>0</v>
      </c>
      <c r="F131" s="288">
        <v>0</v>
      </c>
      <c r="G131" s="288">
        <v>2.9999999999999997E-4</v>
      </c>
      <c r="H131" s="288">
        <v>0</v>
      </c>
      <c r="I131" s="288">
        <v>0</v>
      </c>
    </row>
    <row r="132" spans="2:9" x14ac:dyDescent="0.2">
      <c r="B132" s="444"/>
      <c r="C132" s="236" t="s">
        <v>434</v>
      </c>
      <c r="D132" s="313">
        <v>0</v>
      </c>
      <c r="E132" s="314">
        <v>0</v>
      </c>
      <c r="F132" s="288">
        <v>0</v>
      </c>
      <c r="G132" s="288">
        <v>2.9999999999999997E-4</v>
      </c>
      <c r="H132" s="288">
        <v>0</v>
      </c>
      <c r="I132" s="288">
        <v>0</v>
      </c>
    </row>
    <row r="133" spans="2:9" x14ac:dyDescent="0.2">
      <c r="B133" s="444"/>
      <c r="C133" s="236" t="s">
        <v>435</v>
      </c>
      <c r="D133" s="313">
        <v>0</v>
      </c>
      <c r="E133" s="314">
        <v>0</v>
      </c>
      <c r="F133" s="288">
        <v>0</v>
      </c>
      <c r="G133" s="288">
        <v>0</v>
      </c>
      <c r="H133" s="288">
        <v>0</v>
      </c>
      <c r="I133" s="288">
        <v>0</v>
      </c>
    </row>
    <row r="134" spans="2:9" x14ac:dyDescent="0.2">
      <c r="B134" s="444"/>
      <c r="C134" s="235" t="s">
        <v>436</v>
      </c>
      <c r="D134" s="313">
        <v>0</v>
      </c>
      <c r="E134" s="314">
        <v>0</v>
      </c>
      <c r="F134" s="288">
        <v>0</v>
      </c>
      <c r="G134" s="288">
        <v>0</v>
      </c>
      <c r="H134" s="288">
        <v>0</v>
      </c>
      <c r="I134" s="288">
        <v>0</v>
      </c>
    </row>
    <row r="135" spans="2:9" x14ac:dyDescent="0.2">
      <c r="B135" s="444"/>
      <c r="C135" s="235" t="s">
        <v>437</v>
      </c>
      <c r="D135" s="313">
        <v>4071</v>
      </c>
      <c r="E135" s="314">
        <v>11</v>
      </c>
      <c r="F135" s="288">
        <v>2.702038811102923E-3</v>
      </c>
      <c r="G135" s="288">
        <v>3.8999999999999998E-3</v>
      </c>
      <c r="H135" s="288">
        <v>3.8999999999999998E-3</v>
      </c>
      <c r="I135" s="288">
        <v>2.6868822999999999E-3</v>
      </c>
    </row>
    <row r="136" spans="2:9" x14ac:dyDescent="0.2">
      <c r="B136" s="444"/>
      <c r="C136" s="235" t="s">
        <v>438</v>
      </c>
      <c r="D136" s="314">
        <v>0</v>
      </c>
      <c r="E136" s="314">
        <v>0</v>
      </c>
      <c r="F136" s="288">
        <v>0</v>
      </c>
      <c r="G136" s="288">
        <v>0</v>
      </c>
      <c r="H136" s="288">
        <v>0</v>
      </c>
      <c r="I136" s="288">
        <v>0</v>
      </c>
    </row>
    <row r="137" spans="2:9" x14ac:dyDescent="0.2">
      <c r="B137" s="444"/>
      <c r="C137" s="235" t="s">
        <v>439</v>
      </c>
      <c r="D137" s="314">
        <v>2696</v>
      </c>
      <c r="E137" s="314">
        <v>25</v>
      </c>
      <c r="F137" s="288">
        <v>9.2729970326409488E-3</v>
      </c>
      <c r="G137" s="288">
        <v>1.5900000000000001E-2</v>
      </c>
      <c r="H137" s="288">
        <v>1.4576E-2</v>
      </c>
      <c r="I137" s="288">
        <v>9.8652878000000006E-3</v>
      </c>
    </row>
    <row r="138" spans="2:9" x14ac:dyDescent="0.2">
      <c r="B138" s="444"/>
      <c r="C138" s="236" t="s">
        <v>440</v>
      </c>
      <c r="D138" s="314">
        <v>1280</v>
      </c>
      <c r="E138" s="314">
        <v>12</v>
      </c>
      <c r="F138" s="288">
        <v>9.3749999999999997E-3</v>
      </c>
      <c r="G138" s="288">
        <v>8.6999999999999994E-3</v>
      </c>
      <c r="H138" s="288">
        <v>8.6999999999999994E-3</v>
      </c>
      <c r="I138" s="288">
        <v>7.6101036000000002E-3</v>
      </c>
    </row>
    <row r="139" spans="2:9" x14ac:dyDescent="0.2">
      <c r="B139" s="444"/>
      <c r="C139" s="236" t="s">
        <v>441</v>
      </c>
      <c r="D139" s="314">
        <v>1416</v>
      </c>
      <c r="E139" s="314">
        <v>13</v>
      </c>
      <c r="F139" s="288">
        <v>9.1807909604519778E-3</v>
      </c>
      <c r="G139" s="288">
        <v>0.02</v>
      </c>
      <c r="H139" s="288">
        <v>0.02</v>
      </c>
      <c r="I139" s="288">
        <v>1.1499647999999999E-2</v>
      </c>
    </row>
    <row r="140" spans="2:9" x14ac:dyDescent="0.2">
      <c r="B140" s="444"/>
      <c r="C140" s="235" t="s">
        <v>442</v>
      </c>
      <c r="D140" s="314">
        <v>1273</v>
      </c>
      <c r="E140" s="314">
        <v>44</v>
      </c>
      <c r="F140" s="288">
        <v>3.4564021995286721E-2</v>
      </c>
      <c r="G140" s="288">
        <v>4.3099999999999999E-2</v>
      </c>
      <c r="H140" s="288">
        <v>5.5193181799999998E-2</v>
      </c>
      <c r="I140" s="288">
        <v>3.6551077799999998E-2</v>
      </c>
    </row>
    <row r="141" spans="2:9" x14ac:dyDescent="0.2">
      <c r="B141" s="444"/>
      <c r="C141" s="236" t="s">
        <v>443</v>
      </c>
      <c r="D141" s="314">
        <v>854</v>
      </c>
      <c r="E141" s="314">
        <v>19</v>
      </c>
      <c r="F141" s="288">
        <v>2.224824355971897E-2</v>
      </c>
      <c r="G141" s="288">
        <v>3.4000000000000002E-2</v>
      </c>
      <c r="H141" s="288">
        <v>3.4000000000000002E-2</v>
      </c>
      <c r="I141" s="288">
        <v>2.92022792E-2</v>
      </c>
    </row>
    <row r="142" spans="2:9" x14ac:dyDescent="0.2">
      <c r="B142" s="444"/>
      <c r="C142" s="236" t="s">
        <v>444</v>
      </c>
      <c r="D142" s="314">
        <v>419</v>
      </c>
      <c r="E142" s="314">
        <v>25</v>
      </c>
      <c r="F142" s="288">
        <v>5.9665871121718374E-2</v>
      </c>
      <c r="G142" s="288">
        <v>7.1300000000000002E-2</v>
      </c>
      <c r="H142" s="288">
        <v>7.1300000000000002E-2</v>
      </c>
      <c r="I142" s="288">
        <v>5.0684931500000002E-2</v>
      </c>
    </row>
    <row r="143" spans="2:9" x14ac:dyDescent="0.2">
      <c r="B143" s="444"/>
      <c r="C143" s="235" t="s">
        <v>445</v>
      </c>
      <c r="D143" s="314">
        <v>270</v>
      </c>
      <c r="E143" s="314">
        <v>32</v>
      </c>
      <c r="F143" s="288">
        <v>0.11851851851851852</v>
      </c>
      <c r="G143" s="288">
        <v>0.1411</v>
      </c>
      <c r="H143" s="288">
        <v>0.15913749999999999</v>
      </c>
      <c r="I143" s="288">
        <v>7.2393300899999999E-2</v>
      </c>
    </row>
    <row r="144" spans="2:9" x14ac:dyDescent="0.2">
      <c r="B144" s="444"/>
      <c r="C144" s="236" t="s">
        <v>446</v>
      </c>
      <c r="D144" s="314">
        <v>209</v>
      </c>
      <c r="E144" s="314">
        <v>20</v>
      </c>
      <c r="F144" s="288">
        <v>9.569377990430622E-2</v>
      </c>
      <c r="G144" s="288">
        <v>0.11799999999999999</v>
      </c>
      <c r="H144" s="288">
        <v>0.11799999999999999</v>
      </c>
      <c r="I144" s="288">
        <v>5.9986366700000002E-2</v>
      </c>
    </row>
    <row r="145" spans="2:9" x14ac:dyDescent="0.2">
      <c r="B145" s="444"/>
      <c r="C145" s="237" t="s">
        <v>447</v>
      </c>
      <c r="D145" s="314">
        <v>61</v>
      </c>
      <c r="E145" s="314">
        <v>12</v>
      </c>
      <c r="F145" s="288">
        <v>0.19672131147540983</v>
      </c>
      <c r="G145" s="288">
        <v>0.22770000000000001</v>
      </c>
      <c r="H145" s="288">
        <v>0.22770000000000001</v>
      </c>
      <c r="I145" s="288">
        <v>0.11979166669999999</v>
      </c>
    </row>
    <row r="146" spans="2:9" x14ac:dyDescent="0.2">
      <c r="B146" s="444"/>
      <c r="C146" s="236" t="s">
        <v>448</v>
      </c>
      <c r="D146" s="314">
        <v>0</v>
      </c>
      <c r="E146" s="314">
        <v>0</v>
      </c>
      <c r="F146" s="288">
        <v>0</v>
      </c>
      <c r="G146" s="288">
        <v>0</v>
      </c>
      <c r="H146" s="288">
        <v>0</v>
      </c>
      <c r="I146" s="288">
        <v>0</v>
      </c>
    </row>
    <row r="147" spans="2:9" x14ac:dyDescent="0.2">
      <c r="B147" s="445"/>
      <c r="C147" s="235" t="s">
        <v>449</v>
      </c>
      <c r="D147" s="314">
        <v>249</v>
      </c>
      <c r="E147" s="314">
        <v>0</v>
      </c>
      <c r="F147" s="288">
        <v>0</v>
      </c>
      <c r="G147" s="288">
        <v>1</v>
      </c>
      <c r="H147" s="288">
        <v>1</v>
      </c>
      <c r="I147" s="288">
        <v>0</v>
      </c>
    </row>
    <row r="151" spans="2:9" x14ac:dyDescent="0.2">
      <c r="B151" s="10" t="s">
        <v>450</v>
      </c>
    </row>
    <row r="152" spans="2:9" ht="12.75" customHeight="1" x14ac:dyDescent="0.2">
      <c r="B152" s="446" t="s">
        <v>556</v>
      </c>
      <c r="C152" s="446" t="s">
        <v>417</v>
      </c>
      <c r="D152" s="448" t="s">
        <v>498</v>
      </c>
      <c r="E152" s="449"/>
      <c r="F152" s="446" t="s">
        <v>499</v>
      </c>
      <c r="G152" s="441" t="s">
        <v>500</v>
      </c>
      <c r="H152" s="441" t="s">
        <v>501</v>
      </c>
      <c r="I152" s="441" t="s">
        <v>502</v>
      </c>
    </row>
    <row r="153" spans="2:9" ht="38.25" x14ac:dyDescent="0.2">
      <c r="B153" s="447"/>
      <c r="C153" s="447"/>
      <c r="D153" s="305"/>
      <c r="E153" s="231" t="s">
        <v>503</v>
      </c>
      <c r="F153" s="447"/>
      <c r="G153" s="442"/>
      <c r="H153" s="442"/>
      <c r="I153" s="442"/>
    </row>
    <row r="154" spans="2:9" x14ac:dyDescent="0.2">
      <c r="B154" s="216" t="s">
        <v>21</v>
      </c>
      <c r="C154" s="216" t="s">
        <v>30</v>
      </c>
      <c r="D154" s="234" t="s">
        <v>31</v>
      </c>
      <c r="E154" s="234" t="s">
        <v>24</v>
      </c>
      <c r="F154" s="234" t="s">
        <v>25</v>
      </c>
      <c r="G154" s="304" t="s">
        <v>26</v>
      </c>
      <c r="H154" s="238" t="s">
        <v>27</v>
      </c>
      <c r="I154" s="238" t="s">
        <v>370</v>
      </c>
    </row>
    <row r="155" spans="2:9" x14ac:dyDescent="0.2">
      <c r="B155" s="443"/>
      <c r="C155" s="235" t="s">
        <v>433</v>
      </c>
      <c r="D155" s="313">
        <v>117</v>
      </c>
      <c r="E155" s="314">
        <v>3</v>
      </c>
      <c r="F155" s="288">
        <v>2.564102564102564E-2</v>
      </c>
      <c r="G155" s="288">
        <v>0</v>
      </c>
      <c r="H155" s="288">
        <v>0</v>
      </c>
      <c r="I155" s="288">
        <v>3.52250489E-2</v>
      </c>
    </row>
    <row r="156" spans="2:9" x14ac:dyDescent="0.2">
      <c r="B156" s="444"/>
      <c r="C156" s="236" t="s">
        <v>434</v>
      </c>
      <c r="D156" s="313">
        <v>8</v>
      </c>
      <c r="E156" s="314">
        <v>0</v>
      </c>
      <c r="F156" s="288">
        <v>0</v>
      </c>
      <c r="G156" s="288">
        <v>0</v>
      </c>
      <c r="H156" s="288">
        <v>0</v>
      </c>
      <c r="I156" s="288">
        <v>1.5384615399999999E-2</v>
      </c>
    </row>
    <row r="157" spans="2:9" x14ac:dyDescent="0.2">
      <c r="B157" s="444"/>
      <c r="C157" s="236" t="s">
        <v>435</v>
      </c>
      <c r="D157" s="313">
        <v>0</v>
      </c>
      <c r="E157" s="314">
        <v>0</v>
      </c>
      <c r="F157" s="288">
        <v>0</v>
      </c>
      <c r="G157" s="288">
        <v>0</v>
      </c>
      <c r="H157" s="288">
        <v>0</v>
      </c>
      <c r="I157" s="288">
        <v>0</v>
      </c>
    </row>
    <row r="158" spans="2:9" x14ac:dyDescent="0.2">
      <c r="B158" s="444"/>
      <c r="C158" s="235" t="s">
        <v>436</v>
      </c>
      <c r="D158" s="313">
        <v>0</v>
      </c>
      <c r="E158" s="314">
        <v>0</v>
      </c>
      <c r="F158" s="288">
        <v>0</v>
      </c>
      <c r="G158" s="288">
        <v>0</v>
      </c>
      <c r="H158" s="288">
        <v>0</v>
      </c>
      <c r="I158" s="288">
        <v>0</v>
      </c>
    </row>
    <row r="159" spans="2:9" x14ac:dyDescent="0.2">
      <c r="B159" s="444"/>
      <c r="C159" s="235" t="s">
        <v>437</v>
      </c>
      <c r="D159" s="313">
        <v>210</v>
      </c>
      <c r="E159" s="314">
        <v>0</v>
      </c>
      <c r="F159" s="288">
        <v>0</v>
      </c>
      <c r="G159" s="288">
        <v>3.8999999999999998E-3</v>
      </c>
      <c r="H159" s="288">
        <v>0</v>
      </c>
      <c r="I159" s="288">
        <v>1.0384216000000001E-3</v>
      </c>
    </row>
    <row r="160" spans="2:9" x14ac:dyDescent="0.2">
      <c r="B160" s="444"/>
      <c r="C160" s="235" t="s">
        <v>438</v>
      </c>
      <c r="D160" s="314">
        <v>0</v>
      </c>
      <c r="E160" s="314">
        <v>0</v>
      </c>
      <c r="F160" s="288">
        <v>0</v>
      </c>
      <c r="G160" s="288">
        <v>0</v>
      </c>
      <c r="H160" s="288">
        <v>0</v>
      </c>
      <c r="I160" s="288">
        <v>0</v>
      </c>
    </row>
    <row r="161" spans="2:9" x14ac:dyDescent="0.2">
      <c r="B161" s="444"/>
      <c r="C161" s="235" t="s">
        <v>439</v>
      </c>
      <c r="D161" s="314">
        <v>306</v>
      </c>
      <c r="E161" s="314">
        <v>2</v>
      </c>
      <c r="F161" s="288">
        <v>6.5359477124183009E-3</v>
      </c>
      <c r="G161" s="288">
        <v>1.3899999999999999E-2</v>
      </c>
      <c r="H161" s="288">
        <v>1.435E-2</v>
      </c>
      <c r="I161" s="288">
        <v>5.1357299999999998E-3</v>
      </c>
    </row>
    <row r="162" spans="2:9" x14ac:dyDescent="0.2">
      <c r="B162" s="444"/>
      <c r="C162" s="236" t="s">
        <v>440</v>
      </c>
      <c r="D162" s="314">
        <v>168</v>
      </c>
      <c r="E162" s="314">
        <v>1</v>
      </c>
      <c r="F162" s="288">
        <v>5.9523809523809521E-3</v>
      </c>
      <c r="G162" s="288">
        <v>8.6999999999999994E-3</v>
      </c>
      <c r="H162" s="288">
        <v>8.6999999999999994E-3</v>
      </c>
      <c r="I162" s="288">
        <v>5.8139534999999999E-3</v>
      </c>
    </row>
    <row r="163" spans="2:9" x14ac:dyDescent="0.2">
      <c r="B163" s="444"/>
      <c r="C163" s="236" t="s">
        <v>441</v>
      </c>
      <c r="D163" s="314">
        <v>144</v>
      </c>
      <c r="E163" s="314">
        <v>1</v>
      </c>
      <c r="F163" s="288">
        <v>6.9444444444444441E-3</v>
      </c>
      <c r="G163" s="288">
        <v>0.02</v>
      </c>
      <c r="H163" s="288">
        <v>0.02</v>
      </c>
      <c r="I163" s="288">
        <v>4.4444443999999998E-3</v>
      </c>
    </row>
    <row r="164" spans="2:9" x14ac:dyDescent="0.2">
      <c r="B164" s="444"/>
      <c r="C164" s="235" t="s">
        <v>442</v>
      </c>
      <c r="D164" s="314">
        <v>115</v>
      </c>
      <c r="E164" s="314">
        <v>0</v>
      </c>
      <c r="F164" s="288">
        <v>0</v>
      </c>
      <c r="G164" s="288">
        <v>5.3800000000000001E-2</v>
      </c>
      <c r="H164" s="288">
        <v>0</v>
      </c>
      <c r="I164" s="288">
        <v>2.57352941E-2</v>
      </c>
    </row>
    <row r="165" spans="2:9" x14ac:dyDescent="0.2">
      <c r="B165" s="444"/>
      <c r="C165" s="236" t="s">
        <v>443</v>
      </c>
      <c r="D165" s="314">
        <v>80</v>
      </c>
      <c r="E165" s="314">
        <v>0</v>
      </c>
      <c r="F165" s="288">
        <v>0</v>
      </c>
      <c r="G165" s="288">
        <v>3.4000000000000002E-2</v>
      </c>
      <c r="H165" s="288">
        <v>0</v>
      </c>
      <c r="I165" s="288">
        <v>1.41242938E-2</v>
      </c>
    </row>
    <row r="166" spans="2:9" x14ac:dyDescent="0.2">
      <c r="B166" s="444"/>
      <c r="C166" s="236" t="s">
        <v>444</v>
      </c>
      <c r="D166" s="314">
        <v>35</v>
      </c>
      <c r="E166" s="314">
        <v>0</v>
      </c>
      <c r="F166" s="288">
        <v>0</v>
      </c>
      <c r="G166" s="288">
        <v>7.1300000000000002E-2</v>
      </c>
      <c r="H166" s="288">
        <v>0</v>
      </c>
      <c r="I166" s="288">
        <v>4.7368421100000002E-2</v>
      </c>
    </row>
    <row r="167" spans="2:9" x14ac:dyDescent="0.2">
      <c r="B167" s="444"/>
      <c r="C167" s="235" t="s">
        <v>445</v>
      </c>
      <c r="D167" s="314">
        <v>36</v>
      </c>
      <c r="E167" s="314">
        <v>3</v>
      </c>
      <c r="F167" s="288">
        <v>8.3333333333333329E-2</v>
      </c>
      <c r="G167" s="288">
        <v>0.17030000000000001</v>
      </c>
      <c r="H167" s="288">
        <v>0.19113333330000001</v>
      </c>
      <c r="I167" s="288">
        <v>7.36842105E-2</v>
      </c>
    </row>
    <row r="168" spans="2:9" x14ac:dyDescent="0.2">
      <c r="B168" s="444"/>
      <c r="C168" s="236" t="s">
        <v>446</v>
      </c>
      <c r="D168" s="314">
        <v>17</v>
      </c>
      <c r="E168" s="314">
        <v>1</v>
      </c>
      <c r="F168" s="288">
        <v>5.8823529411764705E-2</v>
      </c>
      <c r="G168" s="288">
        <v>0.11799999999999999</v>
      </c>
      <c r="H168" s="288">
        <v>0.11799999999999999</v>
      </c>
      <c r="I168" s="288">
        <v>5.6000000000000001E-2</v>
      </c>
    </row>
    <row r="169" spans="2:9" x14ac:dyDescent="0.2">
      <c r="B169" s="444"/>
      <c r="C169" s="237" t="s">
        <v>447</v>
      </c>
      <c r="D169" s="314">
        <v>19</v>
      </c>
      <c r="E169" s="314">
        <v>2</v>
      </c>
      <c r="F169" s="288">
        <v>0.10526315789473684</v>
      </c>
      <c r="G169" s="288">
        <v>0.22770000000000001</v>
      </c>
      <c r="H169" s="288">
        <v>0.22770000000000001</v>
      </c>
      <c r="I169" s="288">
        <v>0.1076923077</v>
      </c>
    </row>
    <row r="170" spans="2:9" x14ac:dyDescent="0.2">
      <c r="B170" s="444"/>
      <c r="C170" s="236" t="s">
        <v>448</v>
      </c>
      <c r="D170" s="314">
        <v>0</v>
      </c>
      <c r="E170" s="314">
        <v>0</v>
      </c>
      <c r="F170" s="288">
        <v>0</v>
      </c>
      <c r="G170" s="288">
        <v>0</v>
      </c>
      <c r="H170" s="288">
        <v>0</v>
      </c>
      <c r="I170" s="288">
        <v>0</v>
      </c>
    </row>
    <row r="171" spans="2:9" x14ac:dyDescent="0.2">
      <c r="B171" s="445"/>
      <c r="C171" s="235" t="s">
        <v>449</v>
      </c>
      <c r="D171" s="314">
        <v>8</v>
      </c>
      <c r="E171" s="314">
        <v>0</v>
      </c>
      <c r="F171" s="288">
        <v>0</v>
      </c>
      <c r="G171" s="288">
        <v>1</v>
      </c>
      <c r="H171" s="288">
        <v>1</v>
      </c>
      <c r="I171" s="288">
        <v>0</v>
      </c>
    </row>
    <row r="175" spans="2:9" x14ac:dyDescent="0.2">
      <c r="B175" s="10" t="s">
        <v>450</v>
      </c>
    </row>
    <row r="176" spans="2:9" x14ac:dyDescent="0.2">
      <c r="B176" s="446" t="s">
        <v>702</v>
      </c>
      <c r="C176" s="446" t="s">
        <v>417</v>
      </c>
      <c r="D176" s="448" t="s">
        <v>498</v>
      </c>
      <c r="E176" s="449"/>
      <c r="F176" s="446" t="s">
        <v>499</v>
      </c>
      <c r="G176" s="441" t="s">
        <v>500</v>
      </c>
      <c r="H176" s="441" t="s">
        <v>501</v>
      </c>
      <c r="I176" s="441" t="s">
        <v>502</v>
      </c>
    </row>
    <row r="177" spans="2:9" ht="38.25" x14ac:dyDescent="0.2">
      <c r="B177" s="447"/>
      <c r="C177" s="447"/>
      <c r="D177" s="305"/>
      <c r="E177" s="231" t="s">
        <v>503</v>
      </c>
      <c r="F177" s="447"/>
      <c r="G177" s="442"/>
      <c r="H177" s="442"/>
      <c r="I177" s="442"/>
    </row>
    <row r="178" spans="2:9" x14ac:dyDescent="0.2">
      <c r="B178" s="216" t="s">
        <v>21</v>
      </c>
      <c r="C178" s="216" t="s">
        <v>30</v>
      </c>
      <c r="D178" s="234" t="s">
        <v>31</v>
      </c>
      <c r="E178" s="234" t="s">
        <v>24</v>
      </c>
      <c r="F178" s="234" t="s">
        <v>25</v>
      </c>
      <c r="G178" s="304" t="s">
        <v>26</v>
      </c>
      <c r="H178" s="238" t="s">
        <v>27</v>
      </c>
      <c r="I178" s="238" t="s">
        <v>370</v>
      </c>
    </row>
    <row r="179" spans="2:9" x14ac:dyDescent="0.2">
      <c r="B179" s="443"/>
      <c r="C179" s="235" t="s">
        <v>433</v>
      </c>
      <c r="D179" s="313">
        <v>7</v>
      </c>
      <c r="E179" s="314">
        <v>0</v>
      </c>
      <c r="F179" s="288">
        <v>0</v>
      </c>
      <c r="G179" s="288">
        <v>2.9999999999999997E-4</v>
      </c>
      <c r="H179" s="288">
        <v>0</v>
      </c>
      <c r="I179" s="288">
        <v>0</v>
      </c>
    </row>
    <row r="180" spans="2:9" x14ac:dyDescent="0.2">
      <c r="B180" s="444"/>
      <c r="C180" s="236" t="s">
        <v>434</v>
      </c>
      <c r="D180" s="313">
        <v>7</v>
      </c>
      <c r="E180" s="314">
        <v>0</v>
      </c>
      <c r="F180" s="288">
        <v>0</v>
      </c>
      <c r="G180" s="288">
        <v>2.9999999999999997E-4</v>
      </c>
      <c r="H180" s="288">
        <v>0</v>
      </c>
      <c r="I180" s="288">
        <v>0</v>
      </c>
    </row>
    <row r="181" spans="2:9" x14ac:dyDescent="0.2">
      <c r="B181" s="444"/>
      <c r="C181" s="236" t="s">
        <v>435</v>
      </c>
      <c r="D181" s="313">
        <v>0</v>
      </c>
      <c r="E181" s="314">
        <v>0</v>
      </c>
      <c r="F181" s="288">
        <v>0</v>
      </c>
      <c r="G181" s="288">
        <v>0</v>
      </c>
      <c r="H181" s="288">
        <v>0</v>
      </c>
      <c r="I181" s="288">
        <v>0</v>
      </c>
    </row>
    <row r="182" spans="2:9" x14ac:dyDescent="0.2">
      <c r="B182" s="444"/>
      <c r="C182" s="235" t="s">
        <v>436</v>
      </c>
      <c r="D182" s="313">
        <v>0</v>
      </c>
      <c r="E182" s="314">
        <v>0</v>
      </c>
      <c r="F182" s="288">
        <v>0</v>
      </c>
      <c r="G182" s="288">
        <v>0</v>
      </c>
      <c r="H182" s="288">
        <v>0</v>
      </c>
      <c r="I182" s="288">
        <v>0</v>
      </c>
    </row>
    <row r="183" spans="2:9" x14ac:dyDescent="0.2">
      <c r="B183" s="444"/>
      <c r="C183" s="235" t="s">
        <v>437</v>
      </c>
      <c r="D183" s="313">
        <v>139</v>
      </c>
      <c r="E183" s="314">
        <v>0</v>
      </c>
      <c r="F183" s="288">
        <v>0</v>
      </c>
      <c r="G183" s="288">
        <v>3.8999999999999998E-3</v>
      </c>
      <c r="H183" s="288">
        <v>0</v>
      </c>
      <c r="I183" s="288">
        <v>0</v>
      </c>
    </row>
    <row r="184" spans="2:9" x14ac:dyDescent="0.2">
      <c r="B184" s="444"/>
      <c r="C184" s="235" t="s">
        <v>438</v>
      </c>
      <c r="D184" s="314">
        <v>0</v>
      </c>
      <c r="E184" s="314">
        <v>0</v>
      </c>
      <c r="F184" s="288">
        <v>0</v>
      </c>
      <c r="G184" s="288">
        <v>0</v>
      </c>
      <c r="H184" s="288">
        <v>0</v>
      </c>
      <c r="I184" s="288">
        <v>0</v>
      </c>
    </row>
    <row r="185" spans="2:9" x14ac:dyDescent="0.2">
      <c r="B185" s="444"/>
      <c r="C185" s="235" t="s">
        <v>439</v>
      </c>
      <c r="D185" s="314">
        <v>210</v>
      </c>
      <c r="E185" s="314">
        <v>2</v>
      </c>
      <c r="F185" s="288">
        <v>9.5238095238095247E-3</v>
      </c>
      <c r="G185" s="288">
        <v>1.41E-2</v>
      </c>
      <c r="H185" s="288">
        <v>1.435E-2</v>
      </c>
      <c r="I185" s="288">
        <v>7.0921986000000003E-3</v>
      </c>
    </row>
    <row r="186" spans="2:9" x14ac:dyDescent="0.2">
      <c r="B186" s="444"/>
      <c r="C186" s="236" t="s">
        <v>440</v>
      </c>
      <c r="D186" s="314">
        <v>118</v>
      </c>
      <c r="E186" s="314">
        <v>1</v>
      </c>
      <c r="F186" s="288">
        <v>8.4745762711864406E-3</v>
      </c>
      <c r="G186" s="288">
        <v>8.6999999999999994E-3</v>
      </c>
      <c r="H186" s="288">
        <v>8.6999999999999994E-3</v>
      </c>
      <c r="I186" s="288">
        <v>4.5454544999999997E-3</v>
      </c>
    </row>
    <row r="187" spans="2:9" x14ac:dyDescent="0.2">
      <c r="B187" s="444"/>
      <c r="C187" s="236" t="s">
        <v>441</v>
      </c>
      <c r="D187" s="314">
        <v>98</v>
      </c>
      <c r="E187" s="314">
        <v>1</v>
      </c>
      <c r="F187" s="288">
        <v>1.020408163265306E-2</v>
      </c>
      <c r="G187" s="288">
        <v>0.02</v>
      </c>
      <c r="H187" s="288">
        <v>0.02</v>
      </c>
      <c r="I187" s="288">
        <v>9.8522166999999994E-3</v>
      </c>
    </row>
    <row r="188" spans="2:9" x14ac:dyDescent="0.2">
      <c r="B188" s="444"/>
      <c r="C188" s="235" t="s">
        <v>442</v>
      </c>
      <c r="D188" s="314">
        <v>86</v>
      </c>
      <c r="E188" s="314">
        <v>0</v>
      </c>
      <c r="F188" s="288">
        <v>0</v>
      </c>
      <c r="G188" s="288">
        <v>5.5100000000000003E-2</v>
      </c>
      <c r="H188" s="288">
        <v>0</v>
      </c>
      <c r="I188" s="288">
        <v>2.0512820500000001E-2</v>
      </c>
    </row>
    <row r="189" spans="2:9" x14ac:dyDescent="0.2">
      <c r="B189" s="444"/>
      <c r="C189" s="236" t="s">
        <v>443</v>
      </c>
      <c r="D189" s="314">
        <v>57</v>
      </c>
      <c r="E189" s="314">
        <v>0</v>
      </c>
      <c r="F189" s="288">
        <v>0</v>
      </c>
      <c r="G189" s="288">
        <v>3.4000000000000002E-2</v>
      </c>
      <c r="H189" s="288">
        <v>0</v>
      </c>
      <c r="I189" s="288">
        <v>7.2463768E-3</v>
      </c>
    </row>
    <row r="190" spans="2:9" x14ac:dyDescent="0.2">
      <c r="B190" s="444"/>
      <c r="C190" s="236" t="s">
        <v>444</v>
      </c>
      <c r="D190" s="314">
        <v>29</v>
      </c>
      <c r="E190" s="314">
        <v>0</v>
      </c>
      <c r="F190" s="288">
        <v>0</v>
      </c>
      <c r="G190" s="288">
        <v>7.1300000000000002E-2</v>
      </c>
      <c r="H190" s="288">
        <v>0</v>
      </c>
      <c r="I190" s="288">
        <v>5.2631578900000003E-2</v>
      </c>
    </row>
    <row r="191" spans="2:9" x14ac:dyDescent="0.2">
      <c r="B191" s="444"/>
      <c r="C191" s="235" t="s">
        <v>445</v>
      </c>
      <c r="D191" s="314">
        <v>25</v>
      </c>
      <c r="E191" s="314">
        <v>3</v>
      </c>
      <c r="F191" s="288">
        <v>0.12</v>
      </c>
      <c r="G191" s="288">
        <v>0.18049999999999999</v>
      </c>
      <c r="H191" s="288">
        <v>0.19113333330000001</v>
      </c>
      <c r="I191" s="288">
        <v>6.7796610199999996E-2</v>
      </c>
    </row>
    <row r="192" spans="2:9" x14ac:dyDescent="0.2">
      <c r="B192" s="444"/>
      <c r="C192" s="236" t="s">
        <v>446</v>
      </c>
      <c r="D192" s="314">
        <v>13</v>
      </c>
      <c r="E192" s="314">
        <v>1</v>
      </c>
      <c r="F192" s="288">
        <v>7.6923076923076927E-2</v>
      </c>
      <c r="G192" s="288">
        <v>0.11799999999999999</v>
      </c>
      <c r="H192" s="288">
        <v>0.11799999999999999</v>
      </c>
      <c r="I192" s="288">
        <v>4.8780487800000001E-2</v>
      </c>
    </row>
    <row r="193" spans="2:9" x14ac:dyDescent="0.2">
      <c r="B193" s="444"/>
      <c r="C193" s="237" t="s">
        <v>447</v>
      </c>
      <c r="D193" s="314">
        <v>12</v>
      </c>
      <c r="E193" s="314">
        <v>2</v>
      </c>
      <c r="F193" s="288">
        <v>0.16666666666666666</v>
      </c>
      <c r="G193" s="288">
        <v>0.22770000000000001</v>
      </c>
      <c r="H193" s="288">
        <v>0.22770000000000001</v>
      </c>
      <c r="I193" s="288">
        <v>0.11111111110000001</v>
      </c>
    </row>
    <row r="194" spans="2:9" x14ac:dyDescent="0.2">
      <c r="B194" s="444"/>
      <c r="C194" s="236" t="s">
        <v>448</v>
      </c>
      <c r="D194" s="314">
        <v>0</v>
      </c>
      <c r="E194" s="314">
        <v>0</v>
      </c>
      <c r="F194" s="288">
        <v>0</v>
      </c>
      <c r="G194" s="288">
        <v>0</v>
      </c>
      <c r="H194" s="288">
        <v>0</v>
      </c>
      <c r="I194" s="288">
        <v>0</v>
      </c>
    </row>
    <row r="195" spans="2:9" x14ac:dyDescent="0.2">
      <c r="B195" s="445"/>
      <c r="C195" s="235" t="s">
        <v>449</v>
      </c>
      <c r="D195" s="314">
        <v>3</v>
      </c>
      <c r="E195" s="314">
        <v>0</v>
      </c>
      <c r="F195" s="288">
        <v>0</v>
      </c>
      <c r="G195" s="288">
        <v>1</v>
      </c>
      <c r="H195" s="288">
        <v>1</v>
      </c>
      <c r="I195" s="288">
        <v>0</v>
      </c>
    </row>
    <row r="199" spans="2:9" x14ac:dyDescent="0.2">
      <c r="B199" s="10" t="s">
        <v>450</v>
      </c>
    </row>
    <row r="200" spans="2:9" x14ac:dyDescent="0.2">
      <c r="B200" s="446" t="s">
        <v>703</v>
      </c>
      <c r="C200" s="446" t="s">
        <v>417</v>
      </c>
      <c r="D200" s="448" t="s">
        <v>498</v>
      </c>
      <c r="E200" s="449"/>
      <c r="F200" s="446" t="s">
        <v>499</v>
      </c>
      <c r="G200" s="441" t="s">
        <v>500</v>
      </c>
      <c r="H200" s="441" t="s">
        <v>501</v>
      </c>
      <c r="I200" s="441" t="s">
        <v>502</v>
      </c>
    </row>
    <row r="201" spans="2:9" ht="38.25" x14ac:dyDescent="0.2">
      <c r="B201" s="447"/>
      <c r="C201" s="447"/>
      <c r="D201" s="305"/>
      <c r="E201" s="231" t="s">
        <v>503</v>
      </c>
      <c r="F201" s="447"/>
      <c r="G201" s="442"/>
      <c r="H201" s="442"/>
      <c r="I201" s="442"/>
    </row>
    <row r="202" spans="2:9" x14ac:dyDescent="0.2">
      <c r="B202" s="216" t="s">
        <v>21</v>
      </c>
      <c r="C202" s="216" t="s">
        <v>30</v>
      </c>
      <c r="D202" s="234" t="s">
        <v>31</v>
      </c>
      <c r="E202" s="234" t="s">
        <v>24</v>
      </c>
      <c r="F202" s="234" t="s">
        <v>25</v>
      </c>
      <c r="G202" s="304" t="s">
        <v>26</v>
      </c>
      <c r="H202" s="238" t="s">
        <v>27</v>
      </c>
      <c r="I202" s="238" t="s">
        <v>370</v>
      </c>
    </row>
    <row r="203" spans="2:9" x14ac:dyDescent="0.2">
      <c r="B203" s="443"/>
      <c r="C203" s="235" t="s">
        <v>433</v>
      </c>
      <c r="D203" s="313">
        <v>7</v>
      </c>
      <c r="E203" s="314">
        <v>0</v>
      </c>
      <c r="F203" s="288">
        <v>0</v>
      </c>
      <c r="G203" s="288">
        <v>2.9999999999999997E-4</v>
      </c>
      <c r="H203" s="288">
        <v>0</v>
      </c>
      <c r="I203" s="288">
        <v>0</v>
      </c>
    </row>
    <row r="204" spans="2:9" x14ac:dyDescent="0.2">
      <c r="B204" s="444"/>
      <c r="C204" s="236" t="s">
        <v>434</v>
      </c>
      <c r="D204" s="313">
        <v>7</v>
      </c>
      <c r="E204" s="314">
        <v>0</v>
      </c>
      <c r="F204" s="288">
        <v>0</v>
      </c>
      <c r="G204" s="288">
        <v>2.9999999999999997E-4</v>
      </c>
      <c r="H204" s="288">
        <v>0</v>
      </c>
      <c r="I204" s="288">
        <v>0</v>
      </c>
    </row>
    <row r="205" spans="2:9" x14ac:dyDescent="0.2">
      <c r="B205" s="444"/>
      <c r="C205" s="236" t="s">
        <v>435</v>
      </c>
      <c r="D205" s="313">
        <v>0</v>
      </c>
      <c r="E205" s="314">
        <v>0</v>
      </c>
      <c r="F205" s="288">
        <v>0</v>
      </c>
      <c r="G205" s="288">
        <v>0</v>
      </c>
      <c r="H205" s="288">
        <v>0</v>
      </c>
      <c r="I205" s="288">
        <v>0</v>
      </c>
    </row>
    <row r="206" spans="2:9" x14ac:dyDescent="0.2">
      <c r="B206" s="444"/>
      <c r="C206" s="235" t="s">
        <v>436</v>
      </c>
      <c r="D206" s="313">
        <v>0</v>
      </c>
      <c r="E206" s="314">
        <v>0</v>
      </c>
      <c r="F206" s="288">
        <v>0</v>
      </c>
      <c r="G206" s="288">
        <v>0</v>
      </c>
      <c r="H206" s="288">
        <v>0</v>
      </c>
      <c r="I206" s="288">
        <v>0</v>
      </c>
    </row>
    <row r="207" spans="2:9" x14ac:dyDescent="0.2">
      <c r="B207" s="444"/>
      <c r="C207" s="235" t="s">
        <v>437</v>
      </c>
      <c r="D207" s="313">
        <v>139</v>
      </c>
      <c r="E207" s="314">
        <v>0</v>
      </c>
      <c r="F207" s="288">
        <v>0</v>
      </c>
      <c r="G207" s="288">
        <v>3.8999999999999998E-3</v>
      </c>
      <c r="H207" s="288">
        <v>0</v>
      </c>
      <c r="I207" s="288">
        <v>0</v>
      </c>
    </row>
    <row r="208" spans="2:9" x14ac:dyDescent="0.2">
      <c r="B208" s="444"/>
      <c r="C208" s="235" t="s">
        <v>438</v>
      </c>
      <c r="D208" s="314">
        <v>0</v>
      </c>
      <c r="E208" s="314">
        <v>0</v>
      </c>
      <c r="F208" s="288">
        <v>0</v>
      </c>
      <c r="G208" s="288">
        <v>0</v>
      </c>
      <c r="H208" s="288">
        <v>0</v>
      </c>
      <c r="I208" s="288">
        <v>0</v>
      </c>
    </row>
    <row r="209" spans="2:9" x14ac:dyDescent="0.2">
      <c r="B209" s="444"/>
      <c r="C209" s="235" t="s">
        <v>439</v>
      </c>
      <c r="D209" s="314">
        <v>210</v>
      </c>
      <c r="E209" s="314">
        <v>2</v>
      </c>
      <c r="F209" s="288">
        <v>9.5238095238095247E-3</v>
      </c>
      <c r="G209" s="288">
        <v>1.41E-2</v>
      </c>
      <c r="H209" s="288">
        <v>1.435E-2</v>
      </c>
      <c r="I209" s="288">
        <v>7.0921986000000003E-3</v>
      </c>
    </row>
    <row r="210" spans="2:9" x14ac:dyDescent="0.2">
      <c r="B210" s="444"/>
      <c r="C210" s="236" t="s">
        <v>440</v>
      </c>
      <c r="D210" s="314">
        <v>118</v>
      </c>
      <c r="E210" s="314">
        <v>1</v>
      </c>
      <c r="F210" s="288">
        <v>8.4745762711864406E-3</v>
      </c>
      <c r="G210" s="288">
        <v>8.6999999999999994E-3</v>
      </c>
      <c r="H210" s="288">
        <v>8.6999999999999994E-3</v>
      </c>
      <c r="I210" s="288">
        <v>4.5454544999999997E-3</v>
      </c>
    </row>
    <row r="211" spans="2:9" x14ac:dyDescent="0.2">
      <c r="B211" s="444"/>
      <c r="C211" s="236" t="s">
        <v>441</v>
      </c>
      <c r="D211" s="314">
        <v>98</v>
      </c>
      <c r="E211" s="314">
        <v>1</v>
      </c>
      <c r="F211" s="288">
        <v>1.020408163265306E-2</v>
      </c>
      <c r="G211" s="288">
        <v>0.02</v>
      </c>
      <c r="H211" s="288">
        <v>0.02</v>
      </c>
      <c r="I211" s="288">
        <v>9.8522166999999994E-3</v>
      </c>
    </row>
    <row r="212" spans="2:9" x14ac:dyDescent="0.2">
      <c r="B212" s="444"/>
      <c r="C212" s="235" t="s">
        <v>442</v>
      </c>
      <c r="D212" s="314">
        <v>86</v>
      </c>
      <c r="E212" s="314">
        <v>0</v>
      </c>
      <c r="F212" s="288">
        <v>0</v>
      </c>
      <c r="G212" s="288">
        <v>5.5100000000000003E-2</v>
      </c>
      <c r="H212" s="288">
        <v>0</v>
      </c>
      <c r="I212" s="288">
        <v>2.0512820500000001E-2</v>
      </c>
    </row>
    <row r="213" spans="2:9" x14ac:dyDescent="0.2">
      <c r="B213" s="444"/>
      <c r="C213" s="236" t="s">
        <v>443</v>
      </c>
      <c r="D213" s="314">
        <v>57</v>
      </c>
      <c r="E213" s="314">
        <v>0</v>
      </c>
      <c r="F213" s="288">
        <v>0</v>
      </c>
      <c r="G213" s="288">
        <v>3.4000000000000002E-2</v>
      </c>
      <c r="H213" s="288">
        <v>0</v>
      </c>
      <c r="I213" s="288">
        <v>7.2463768E-3</v>
      </c>
    </row>
    <row r="214" spans="2:9" x14ac:dyDescent="0.2">
      <c r="B214" s="444"/>
      <c r="C214" s="236" t="s">
        <v>444</v>
      </c>
      <c r="D214" s="314">
        <v>29</v>
      </c>
      <c r="E214" s="314">
        <v>0</v>
      </c>
      <c r="F214" s="288">
        <v>0</v>
      </c>
      <c r="G214" s="288">
        <v>7.1300000000000002E-2</v>
      </c>
      <c r="H214" s="288">
        <v>0</v>
      </c>
      <c r="I214" s="288">
        <v>5.2631578900000003E-2</v>
      </c>
    </row>
    <row r="215" spans="2:9" x14ac:dyDescent="0.2">
      <c r="B215" s="444"/>
      <c r="C215" s="235" t="s">
        <v>445</v>
      </c>
      <c r="D215" s="314">
        <v>25</v>
      </c>
      <c r="E215" s="314">
        <v>3</v>
      </c>
      <c r="F215" s="288">
        <v>0.12</v>
      </c>
      <c r="G215" s="288">
        <v>0.18049999999999999</v>
      </c>
      <c r="H215" s="288">
        <v>0.19113333330000001</v>
      </c>
      <c r="I215" s="288">
        <v>6.7796610199999996E-2</v>
      </c>
    </row>
    <row r="216" spans="2:9" x14ac:dyDescent="0.2">
      <c r="B216" s="444"/>
      <c r="C216" s="236" t="s">
        <v>446</v>
      </c>
      <c r="D216" s="314">
        <v>13</v>
      </c>
      <c r="E216" s="314">
        <v>1</v>
      </c>
      <c r="F216" s="288">
        <v>7.6923076923076927E-2</v>
      </c>
      <c r="G216" s="288">
        <v>0.11799999999999999</v>
      </c>
      <c r="H216" s="288">
        <v>0.11799999999999999</v>
      </c>
      <c r="I216" s="288">
        <v>4.8780487800000001E-2</v>
      </c>
    </row>
    <row r="217" spans="2:9" x14ac:dyDescent="0.2">
      <c r="B217" s="444"/>
      <c r="C217" s="237" t="s">
        <v>447</v>
      </c>
      <c r="D217" s="314">
        <v>12</v>
      </c>
      <c r="E217" s="314">
        <v>2</v>
      </c>
      <c r="F217" s="288">
        <v>0.16666666666666666</v>
      </c>
      <c r="G217" s="288">
        <v>0.22770000000000001</v>
      </c>
      <c r="H217" s="288">
        <v>0.22770000000000001</v>
      </c>
      <c r="I217" s="288">
        <v>0.11111111110000001</v>
      </c>
    </row>
    <row r="218" spans="2:9" x14ac:dyDescent="0.2">
      <c r="B218" s="444"/>
      <c r="C218" s="236" t="s">
        <v>448</v>
      </c>
      <c r="D218" s="314">
        <v>0</v>
      </c>
      <c r="E218" s="314">
        <v>0</v>
      </c>
      <c r="F218" s="288">
        <v>0</v>
      </c>
      <c r="G218" s="288">
        <v>0</v>
      </c>
      <c r="H218" s="288">
        <v>0</v>
      </c>
      <c r="I218" s="288">
        <v>0</v>
      </c>
    </row>
    <row r="219" spans="2:9" x14ac:dyDescent="0.2">
      <c r="B219" s="445"/>
      <c r="C219" s="235" t="s">
        <v>449</v>
      </c>
      <c r="D219" s="314">
        <v>3</v>
      </c>
      <c r="E219" s="314">
        <v>0</v>
      </c>
      <c r="F219" s="288">
        <v>0</v>
      </c>
      <c r="G219" s="288">
        <v>1</v>
      </c>
      <c r="H219" s="288">
        <v>1</v>
      </c>
      <c r="I219" s="288">
        <v>0</v>
      </c>
    </row>
  </sheetData>
  <mergeCells count="72">
    <mergeCell ref="B35:B51"/>
    <mergeCell ref="I8:I9"/>
    <mergeCell ref="B11:B27"/>
    <mergeCell ref="B32:B33"/>
    <mergeCell ref="C32:C33"/>
    <mergeCell ref="D32:E32"/>
    <mergeCell ref="F32:F33"/>
    <mergeCell ref="G32:G33"/>
    <mergeCell ref="H32:H33"/>
    <mergeCell ref="I32:I33"/>
    <mergeCell ref="B8:B9"/>
    <mergeCell ref="C8:C9"/>
    <mergeCell ref="D8:E8"/>
    <mergeCell ref="F8:F9"/>
    <mergeCell ref="G8:G9"/>
    <mergeCell ref="H8:H9"/>
    <mergeCell ref="H56:H57"/>
    <mergeCell ref="I56:I57"/>
    <mergeCell ref="B59:B75"/>
    <mergeCell ref="B80:B81"/>
    <mergeCell ref="C80:C81"/>
    <mergeCell ref="D80:E80"/>
    <mergeCell ref="F80:F81"/>
    <mergeCell ref="G80:G81"/>
    <mergeCell ref="H80:H81"/>
    <mergeCell ref="I80:I81"/>
    <mergeCell ref="B56:B57"/>
    <mergeCell ref="C56:C57"/>
    <mergeCell ref="D56:E56"/>
    <mergeCell ref="F56:F57"/>
    <mergeCell ref="G56:G57"/>
    <mergeCell ref="B83:B99"/>
    <mergeCell ref="B104:B105"/>
    <mergeCell ref="C104:C105"/>
    <mergeCell ref="D104:E104"/>
    <mergeCell ref="F104:F105"/>
    <mergeCell ref="G104:G105"/>
    <mergeCell ref="H104:H105"/>
    <mergeCell ref="I104:I105"/>
    <mergeCell ref="B107:B123"/>
    <mergeCell ref="B128:B129"/>
    <mergeCell ref="C128:C129"/>
    <mergeCell ref="D128:E128"/>
    <mergeCell ref="F128:F129"/>
    <mergeCell ref="G128:G129"/>
    <mergeCell ref="H128:H129"/>
    <mergeCell ref="I128:I129"/>
    <mergeCell ref="B131:B147"/>
    <mergeCell ref="B152:B153"/>
    <mergeCell ref="C152:C153"/>
    <mergeCell ref="D152:E152"/>
    <mergeCell ref="F152:F153"/>
    <mergeCell ref="G152:G153"/>
    <mergeCell ref="H152:H153"/>
    <mergeCell ref="I152:I153"/>
    <mergeCell ref="B155:B171"/>
    <mergeCell ref="B176:B177"/>
    <mergeCell ref="C176:C177"/>
    <mergeCell ref="D176:E176"/>
    <mergeCell ref="F176:F177"/>
    <mergeCell ref="G176:G177"/>
    <mergeCell ref="H176:H177"/>
    <mergeCell ref="I176:I177"/>
    <mergeCell ref="G200:G201"/>
    <mergeCell ref="H200:H201"/>
    <mergeCell ref="I200:I201"/>
    <mergeCell ref="B203:B219"/>
    <mergeCell ref="B179:B195"/>
    <mergeCell ref="B200:B201"/>
    <mergeCell ref="C200:C201"/>
    <mergeCell ref="D200:E200"/>
    <mergeCell ref="F200:F201"/>
  </mergeCells>
  <pageMargins left="0.70866141732283472" right="0.70866141732283472" top="0.78740157480314965" bottom="0.78740157480314965" header="0.31496062992125984" footer="0.31496062992125984"/>
  <pageSetup paperSize="9" scale="61" orientation="landscape" cellComments="asDisplayed" r:id="rId1"/>
  <headerFooter>
    <oddHeader>&amp;CDE
Anhang XXI</oddHeader>
    <oddFooter>&amp;C&amp;P</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3" tint="0.39997558519241921"/>
    <pageSetUpPr fitToPage="1"/>
  </sheetPr>
  <dimension ref="A2:D15"/>
  <sheetViews>
    <sheetView showGridLines="0" zoomScaleNormal="100" zoomScalePageLayoutView="70" workbookViewId="0"/>
  </sheetViews>
  <sheetFormatPr baseColWidth="10" defaultColWidth="9.140625" defaultRowHeight="12.75" x14ac:dyDescent="0.2"/>
  <cols>
    <col min="1" max="1" width="5.7109375" style="21" customWidth="1"/>
    <col min="2" max="2" width="12.42578125" style="21" bestFit="1" customWidth="1"/>
    <col min="3" max="3" width="193.42578125" style="21" customWidth="1"/>
    <col min="4" max="4" width="120.7109375" style="51" customWidth="1"/>
    <col min="5" max="16384" width="9.140625" style="21"/>
  </cols>
  <sheetData>
    <row r="2" spans="1:3" x14ac:dyDescent="0.2">
      <c r="A2" s="99"/>
      <c r="B2" s="99" t="s">
        <v>408</v>
      </c>
      <c r="C2" s="75"/>
    </row>
    <row r="3" spans="1:3" x14ac:dyDescent="0.2">
      <c r="B3" s="21" t="s">
        <v>18</v>
      </c>
      <c r="C3" s="93"/>
    </row>
    <row r="4" spans="1:3" x14ac:dyDescent="0.2">
      <c r="B4" s="95"/>
      <c r="C4" s="93"/>
    </row>
    <row r="5" spans="1:3" x14ac:dyDescent="0.2">
      <c r="B5" s="95"/>
      <c r="C5" s="93"/>
    </row>
    <row r="6" spans="1:3" x14ac:dyDescent="0.2">
      <c r="B6" s="95"/>
      <c r="C6" s="93"/>
    </row>
    <row r="7" spans="1:3" ht="25.5" x14ac:dyDescent="0.2">
      <c r="A7" s="308"/>
      <c r="B7" s="302" t="s">
        <v>409</v>
      </c>
      <c r="C7" s="98" t="s">
        <v>410</v>
      </c>
    </row>
    <row r="8" spans="1:3" ht="174" customHeight="1" x14ac:dyDescent="0.2">
      <c r="A8" s="308"/>
      <c r="B8" s="302" t="s">
        <v>411</v>
      </c>
      <c r="C8" s="315" t="s">
        <v>552</v>
      </c>
    </row>
    <row r="9" spans="1:3" ht="261" customHeight="1" x14ac:dyDescent="0.2">
      <c r="A9" s="308"/>
      <c r="B9" s="302" t="s">
        <v>412</v>
      </c>
      <c r="C9" s="316" t="s">
        <v>553</v>
      </c>
    </row>
    <row r="10" spans="1:3" ht="25.5" x14ac:dyDescent="0.2">
      <c r="A10" s="308"/>
      <c r="B10" s="302" t="s">
        <v>674</v>
      </c>
      <c r="C10" s="316" t="s">
        <v>550</v>
      </c>
    </row>
    <row r="11" spans="1:3" ht="25.5" x14ac:dyDescent="0.2">
      <c r="A11" s="308"/>
      <c r="B11" s="302" t="s">
        <v>413</v>
      </c>
      <c r="C11" s="316" t="s">
        <v>551</v>
      </c>
    </row>
    <row r="12" spans="1:3" ht="216.75" x14ac:dyDescent="0.2">
      <c r="A12" s="450"/>
      <c r="B12" s="370" t="s">
        <v>414</v>
      </c>
      <c r="C12" s="316" t="s">
        <v>554</v>
      </c>
    </row>
    <row r="13" spans="1:3" ht="102" x14ac:dyDescent="0.2">
      <c r="A13" s="450"/>
      <c r="B13" s="370"/>
      <c r="C13" s="315" t="s">
        <v>707</v>
      </c>
    </row>
    <row r="14" spans="1:3" ht="38.25" x14ac:dyDescent="0.2">
      <c r="A14" s="450"/>
      <c r="B14" s="370"/>
      <c r="C14" s="315" t="s">
        <v>708</v>
      </c>
    </row>
    <row r="15" spans="1:3" ht="25.5" x14ac:dyDescent="0.2">
      <c r="A15" s="450"/>
      <c r="B15" s="370"/>
      <c r="C15" s="315" t="s">
        <v>555</v>
      </c>
    </row>
  </sheetData>
  <mergeCells count="2">
    <mergeCell ref="B12:B15"/>
    <mergeCell ref="A12:A15"/>
  </mergeCells>
  <pageMargins left="0.70866141732283472" right="0.70866141732283472" top="0.74803149606299213" bottom="0.74803149606299213" header="0.31496062992125984" footer="0.31496062992125984"/>
  <pageSetup paperSize="9" scale="47" fitToHeight="0" orientation="landscape" cellComments="asDisplayed" r:id="rId1"/>
  <headerFooter>
    <oddHeader>&amp;CDE
Anhang XXI</oddHeader>
    <oddFooter>&amp;C&amp;P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5AECF1-058B-4D7A-A8A2-5AD01983AD51}">
  <sheetPr>
    <tabColor theme="3" tint="0.39997558519241921"/>
  </sheetPr>
  <dimension ref="A1:K30"/>
  <sheetViews>
    <sheetView zoomScaleNormal="100" workbookViewId="0">
      <selection activeCell="D37" sqref="D37"/>
    </sheetView>
  </sheetViews>
  <sheetFormatPr baseColWidth="10" defaultRowHeight="12.75" x14ac:dyDescent="0.2"/>
  <cols>
    <col min="1" max="10" width="11.42578125" style="289"/>
    <col min="11" max="11" width="32.7109375" style="289" customWidth="1"/>
    <col min="12" max="16384" width="11.42578125" style="289"/>
  </cols>
  <sheetData>
    <row r="1" spans="1:11" x14ac:dyDescent="0.2">
      <c r="A1" s="178" t="s">
        <v>677</v>
      </c>
    </row>
    <row r="9" spans="1:11" x14ac:dyDescent="0.2">
      <c r="A9" s="347" t="s">
        <v>693</v>
      </c>
      <c r="B9" s="347"/>
      <c r="C9" s="347"/>
      <c r="D9" s="347"/>
      <c r="E9" s="347"/>
      <c r="F9" s="347"/>
      <c r="G9" s="347"/>
      <c r="H9" s="347"/>
      <c r="I9" s="347"/>
      <c r="J9" s="347"/>
      <c r="K9" s="347"/>
    </row>
    <row r="10" spans="1:11" x14ac:dyDescent="0.2">
      <c r="A10" s="348" t="s">
        <v>715</v>
      </c>
      <c r="B10" s="349"/>
      <c r="C10" s="349"/>
      <c r="D10" s="349"/>
      <c r="E10" s="349"/>
      <c r="F10" s="349"/>
      <c r="G10" s="349"/>
      <c r="H10" s="349"/>
      <c r="I10" s="349"/>
      <c r="J10" s="349"/>
      <c r="K10" s="349"/>
    </row>
    <row r="11" spans="1:11" x14ac:dyDescent="0.2">
      <c r="A11" s="349"/>
      <c r="B11" s="349"/>
      <c r="C11" s="349"/>
      <c r="D11" s="349"/>
      <c r="E11" s="349"/>
      <c r="F11" s="349"/>
      <c r="G11" s="349"/>
      <c r="H11" s="349"/>
      <c r="I11" s="349"/>
      <c r="J11" s="349"/>
      <c r="K11" s="349"/>
    </row>
    <row r="12" spans="1:11" x14ac:dyDescent="0.2">
      <c r="A12" s="349"/>
      <c r="B12" s="349"/>
      <c r="C12" s="349"/>
      <c r="D12" s="349"/>
      <c r="E12" s="349"/>
      <c r="F12" s="349"/>
      <c r="G12" s="349"/>
      <c r="H12" s="349"/>
      <c r="I12" s="349"/>
      <c r="J12" s="349"/>
      <c r="K12" s="349"/>
    </row>
    <row r="13" spans="1:11" x14ac:dyDescent="0.2">
      <c r="A13" s="349"/>
      <c r="B13" s="349"/>
      <c r="C13" s="349"/>
      <c r="D13" s="349"/>
      <c r="E13" s="349"/>
      <c r="F13" s="349"/>
      <c r="G13" s="349"/>
      <c r="H13" s="349"/>
      <c r="I13" s="349"/>
      <c r="J13" s="349"/>
      <c r="K13" s="349"/>
    </row>
    <row r="14" spans="1:11" x14ac:dyDescent="0.2">
      <c r="A14" s="349"/>
      <c r="B14" s="349"/>
      <c r="C14" s="349"/>
      <c r="D14" s="349"/>
      <c r="E14" s="349"/>
      <c r="F14" s="349"/>
      <c r="G14" s="349"/>
      <c r="H14" s="349"/>
      <c r="I14" s="349"/>
      <c r="J14" s="349"/>
      <c r="K14" s="349"/>
    </row>
    <row r="15" spans="1:11" x14ac:dyDescent="0.2">
      <c r="A15" s="349"/>
      <c r="B15" s="349"/>
      <c r="C15" s="349"/>
      <c r="D15" s="349"/>
      <c r="E15" s="349"/>
      <c r="F15" s="349"/>
      <c r="G15" s="349"/>
      <c r="H15" s="349"/>
      <c r="I15" s="349"/>
      <c r="J15" s="349"/>
      <c r="K15" s="349"/>
    </row>
    <row r="16" spans="1:11" x14ac:dyDescent="0.2">
      <c r="A16" s="349"/>
      <c r="B16" s="349"/>
      <c r="C16" s="349"/>
      <c r="D16" s="349"/>
      <c r="E16" s="349"/>
      <c r="F16" s="349"/>
      <c r="G16" s="349"/>
      <c r="H16" s="349"/>
      <c r="I16" s="349"/>
      <c r="J16" s="349"/>
      <c r="K16" s="349"/>
    </row>
    <row r="17" spans="1:11" x14ac:dyDescent="0.2">
      <c r="A17" s="349"/>
      <c r="B17" s="349"/>
      <c r="C17" s="349"/>
      <c r="D17" s="349"/>
      <c r="E17" s="349"/>
      <c r="F17" s="349"/>
      <c r="G17" s="349"/>
      <c r="H17" s="349"/>
      <c r="I17" s="349"/>
      <c r="J17" s="349"/>
      <c r="K17" s="349"/>
    </row>
    <row r="18" spans="1:11" x14ac:dyDescent="0.2">
      <c r="A18" s="349"/>
      <c r="B18" s="349"/>
      <c r="C18" s="349"/>
      <c r="D18" s="349"/>
      <c r="E18" s="349"/>
      <c r="F18" s="349"/>
      <c r="G18" s="349"/>
      <c r="H18" s="349"/>
      <c r="I18" s="349"/>
      <c r="J18" s="349"/>
      <c r="K18" s="349"/>
    </row>
    <row r="19" spans="1:11" x14ac:dyDescent="0.2">
      <c r="A19" s="349"/>
      <c r="B19" s="349"/>
      <c r="C19" s="349"/>
      <c r="D19" s="349"/>
      <c r="E19" s="349"/>
      <c r="F19" s="349"/>
      <c r="G19" s="349"/>
      <c r="H19" s="349"/>
      <c r="I19" s="349"/>
      <c r="J19" s="349"/>
      <c r="K19" s="349"/>
    </row>
    <row r="20" spans="1:11" x14ac:dyDescent="0.2">
      <c r="A20" s="349"/>
      <c r="B20" s="349"/>
      <c r="C20" s="349"/>
      <c r="D20" s="349"/>
      <c r="E20" s="349"/>
      <c r="F20" s="349"/>
      <c r="G20" s="349"/>
      <c r="H20" s="349"/>
      <c r="I20" s="349"/>
      <c r="J20" s="349"/>
      <c r="K20" s="349"/>
    </row>
    <row r="21" spans="1:11" x14ac:dyDescent="0.2">
      <c r="A21" s="349"/>
      <c r="B21" s="349"/>
      <c r="C21" s="349"/>
      <c r="D21" s="349"/>
      <c r="E21" s="349"/>
      <c r="F21" s="349"/>
      <c r="G21" s="349"/>
      <c r="H21" s="349"/>
      <c r="I21" s="349"/>
      <c r="J21" s="349"/>
      <c r="K21" s="349"/>
    </row>
    <row r="22" spans="1:11" x14ac:dyDescent="0.2">
      <c r="A22" s="349"/>
      <c r="B22" s="349"/>
      <c r="C22" s="349"/>
      <c r="D22" s="349"/>
      <c r="E22" s="349"/>
      <c r="F22" s="349"/>
      <c r="G22" s="349"/>
      <c r="H22" s="349"/>
      <c r="I22" s="349"/>
      <c r="J22" s="349"/>
      <c r="K22" s="349"/>
    </row>
    <row r="23" spans="1:11" x14ac:dyDescent="0.2">
      <c r="A23" s="349"/>
      <c r="B23" s="349"/>
      <c r="C23" s="349"/>
      <c r="D23" s="349"/>
      <c r="E23" s="349"/>
      <c r="F23" s="349"/>
      <c r="G23" s="349"/>
      <c r="H23" s="349"/>
      <c r="I23" s="349"/>
      <c r="J23" s="349"/>
      <c r="K23" s="349"/>
    </row>
    <row r="24" spans="1:11" x14ac:dyDescent="0.2">
      <c r="A24" s="349"/>
      <c r="B24" s="349"/>
      <c r="C24" s="349"/>
      <c r="D24" s="349"/>
      <c r="E24" s="349"/>
      <c r="F24" s="349"/>
      <c r="G24" s="349"/>
      <c r="H24" s="349"/>
      <c r="I24" s="349"/>
      <c r="J24" s="349"/>
      <c r="K24" s="349"/>
    </row>
    <row r="25" spans="1:11" x14ac:dyDescent="0.2">
      <c r="A25" s="349"/>
      <c r="B25" s="349"/>
      <c r="C25" s="349"/>
      <c r="D25" s="349"/>
      <c r="E25" s="349"/>
      <c r="F25" s="349"/>
      <c r="G25" s="349"/>
      <c r="H25" s="349"/>
      <c r="I25" s="349"/>
      <c r="J25" s="349"/>
      <c r="K25" s="349"/>
    </row>
    <row r="26" spans="1:11" x14ac:dyDescent="0.2">
      <c r="A26" s="349"/>
      <c r="B26" s="349"/>
      <c r="C26" s="349"/>
      <c r="D26" s="349"/>
      <c r="E26" s="349"/>
      <c r="F26" s="349"/>
      <c r="G26" s="349"/>
      <c r="H26" s="349"/>
      <c r="I26" s="349"/>
      <c r="J26" s="349"/>
      <c r="K26" s="349"/>
    </row>
    <row r="27" spans="1:11" x14ac:dyDescent="0.2">
      <c r="A27" s="349"/>
      <c r="B27" s="349"/>
      <c r="C27" s="349"/>
      <c r="D27" s="349"/>
      <c r="E27" s="349"/>
      <c r="F27" s="349"/>
      <c r="G27" s="349"/>
      <c r="H27" s="349"/>
      <c r="I27" s="349"/>
      <c r="J27" s="349"/>
      <c r="K27" s="349"/>
    </row>
    <row r="28" spans="1:11" x14ac:dyDescent="0.2">
      <c r="A28" s="349"/>
      <c r="B28" s="349"/>
      <c r="C28" s="349"/>
      <c r="D28" s="349"/>
      <c r="E28" s="349"/>
      <c r="F28" s="349"/>
      <c r="G28" s="349"/>
      <c r="H28" s="349"/>
      <c r="I28" s="349"/>
      <c r="J28" s="349"/>
      <c r="K28" s="349"/>
    </row>
    <row r="29" spans="1:11" x14ac:dyDescent="0.2">
      <c r="A29" s="349"/>
      <c r="B29" s="349"/>
      <c r="C29" s="349"/>
      <c r="D29" s="349"/>
      <c r="E29" s="349"/>
      <c r="F29" s="349"/>
      <c r="G29" s="349"/>
      <c r="H29" s="349"/>
      <c r="I29" s="349"/>
      <c r="J29" s="349"/>
      <c r="K29" s="349"/>
    </row>
    <row r="30" spans="1:11" x14ac:dyDescent="0.2">
      <c r="A30" s="349"/>
      <c r="B30" s="349"/>
      <c r="C30" s="349"/>
      <c r="D30" s="349"/>
      <c r="E30" s="349"/>
      <c r="F30" s="349"/>
      <c r="G30" s="349"/>
      <c r="H30" s="349"/>
      <c r="I30" s="349"/>
      <c r="J30" s="349"/>
      <c r="K30" s="349"/>
    </row>
  </sheetData>
  <mergeCells count="2">
    <mergeCell ref="A9:K9"/>
    <mergeCell ref="A10:K30"/>
  </mergeCells>
  <pageMargins left="0.7" right="0.7" top="0.78740157499999996" bottom="0.78740157499999996"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3" tint="0.39997558519241921"/>
  </sheetPr>
  <dimension ref="B2:K13"/>
  <sheetViews>
    <sheetView showGridLines="0" zoomScaleNormal="100" zoomScalePageLayoutView="70" workbookViewId="0"/>
  </sheetViews>
  <sheetFormatPr baseColWidth="10" defaultColWidth="78.85546875" defaultRowHeight="12.75" x14ac:dyDescent="0.2"/>
  <cols>
    <col min="1" max="1" width="5.7109375" style="21" customWidth="1"/>
    <col min="2" max="2" width="5.42578125" style="71" bestFit="1" customWidth="1"/>
    <col min="3" max="3" width="135.7109375" style="21" customWidth="1"/>
    <col min="4" max="16384" width="78.85546875" style="21"/>
  </cols>
  <sheetData>
    <row r="2" spans="2:11" ht="21" customHeight="1" x14ac:dyDescent="0.2">
      <c r="B2" s="451" t="s">
        <v>43</v>
      </c>
      <c r="C2" s="451"/>
      <c r="D2" s="451"/>
      <c r="E2" s="69"/>
      <c r="F2" s="69"/>
      <c r="G2" s="69"/>
      <c r="H2" s="69"/>
      <c r="I2" s="69"/>
      <c r="J2" s="69"/>
      <c r="K2" s="69"/>
    </row>
    <row r="3" spans="2:11" ht="21" customHeight="1" x14ac:dyDescent="0.2">
      <c r="B3" s="307"/>
      <c r="C3" s="307"/>
      <c r="D3" s="307"/>
      <c r="E3" s="69"/>
      <c r="F3" s="69"/>
      <c r="G3" s="69"/>
      <c r="H3" s="69"/>
      <c r="I3" s="69"/>
      <c r="J3" s="69"/>
      <c r="K3" s="69"/>
    </row>
    <row r="4" spans="2:11" ht="21" customHeight="1" x14ac:dyDescent="0.2">
      <c r="B4" s="307"/>
      <c r="C4" s="307"/>
      <c r="D4" s="307"/>
      <c r="E4" s="69"/>
      <c r="F4" s="69"/>
      <c r="G4" s="69"/>
      <c r="H4" s="69"/>
      <c r="I4" s="69"/>
      <c r="J4" s="69"/>
      <c r="K4" s="69"/>
    </row>
    <row r="5" spans="2:11" ht="21" customHeight="1" x14ac:dyDescent="0.2">
      <c r="B5" s="307"/>
      <c r="C5" s="307"/>
      <c r="D5" s="307"/>
      <c r="E5" s="69"/>
      <c r="F5" s="69"/>
      <c r="G5" s="69"/>
      <c r="H5" s="69"/>
      <c r="I5" s="69"/>
      <c r="J5" s="69"/>
      <c r="K5" s="69"/>
    </row>
    <row r="6" spans="2:11" ht="21" customHeight="1" x14ac:dyDescent="0.2">
      <c r="B6" s="307"/>
      <c r="C6" s="307"/>
      <c r="D6" s="307"/>
      <c r="E6" s="69"/>
      <c r="F6" s="69"/>
      <c r="G6" s="69"/>
      <c r="H6" s="69"/>
      <c r="I6" s="69"/>
      <c r="J6" s="69"/>
      <c r="K6" s="69"/>
    </row>
    <row r="7" spans="2:11" ht="17.25" customHeight="1" x14ac:dyDescent="0.2">
      <c r="B7" s="101" t="s">
        <v>19</v>
      </c>
      <c r="C7" s="101" t="s">
        <v>29</v>
      </c>
    </row>
    <row r="8" spans="2:11" ht="216.75" x14ac:dyDescent="0.2">
      <c r="B8" s="309" t="s">
        <v>21</v>
      </c>
      <c r="C8" s="303" t="s">
        <v>537</v>
      </c>
    </row>
    <row r="9" spans="2:11" x14ac:dyDescent="0.2">
      <c r="B9" s="310" t="s">
        <v>30</v>
      </c>
      <c r="C9" s="303" t="s">
        <v>398</v>
      </c>
    </row>
    <row r="10" spans="2:11" x14ac:dyDescent="0.2">
      <c r="B10" s="309" t="s">
        <v>31</v>
      </c>
      <c r="C10" s="303" t="s">
        <v>398</v>
      </c>
    </row>
    <row r="12" spans="2:11" ht="42" customHeight="1" x14ac:dyDescent="0.2"/>
    <row r="13" spans="2:11" x14ac:dyDescent="0.2">
      <c r="C13" s="51"/>
    </row>
  </sheetData>
  <mergeCells count="1">
    <mergeCell ref="B2:D2"/>
  </mergeCells>
  <pageMargins left="0.70866141732283472" right="0.70866141732283472" top="0.74803149606299213" bottom="0.74803149606299213" header="0.31496062992125984" footer="0.31496062992125984"/>
  <pageSetup paperSize="9" scale="85" fitToWidth="0" fitToHeight="0" orientation="landscape" r:id="rId1"/>
  <headerFooter>
    <oddHeader>&amp;CDE
Anhang XXIX</oddHeader>
    <oddFooter>&amp;C&amp;P</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3" tint="0.39997558519241921"/>
  </sheetPr>
  <dimension ref="A1:H19"/>
  <sheetViews>
    <sheetView showGridLines="0" topLeftCell="A7" zoomScaleNormal="100" zoomScalePageLayoutView="80" workbookViewId="0"/>
  </sheetViews>
  <sheetFormatPr baseColWidth="10" defaultColWidth="9.140625" defaultRowHeight="12.75" x14ac:dyDescent="0.2"/>
  <cols>
    <col min="1" max="1" width="5.7109375" style="21" customWidth="1"/>
    <col min="2" max="2" width="19.85546875" style="21" customWidth="1"/>
    <col min="3" max="3" width="191.5703125" style="21" customWidth="1"/>
    <col min="4" max="5" width="22.28515625" style="21" customWidth="1"/>
    <col min="6" max="6" width="9.140625" style="21"/>
    <col min="7" max="7" width="13.140625" style="102" customWidth="1"/>
    <col min="8" max="8" width="52.42578125" style="21" customWidth="1"/>
    <col min="9" max="16384" width="9.140625" style="21"/>
  </cols>
  <sheetData>
    <row r="1" spans="1:8" ht="15" hidden="1" customHeight="1" x14ac:dyDescent="0.2"/>
    <row r="2" spans="1:8" ht="15" hidden="1" customHeight="1" x14ac:dyDescent="0.2">
      <c r="H2" s="100"/>
    </row>
    <row r="3" spans="1:8" ht="31.5" hidden="1" customHeight="1" x14ac:dyDescent="0.2">
      <c r="A3" s="452" t="s">
        <v>44</v>
      </c>
      <c r="B3" s="103" t="s">
        <v>45</v>
      </c>
      <c r="C3" s="104"/>
      <c r="D3" s="104"/>
      <c r="E3" s="104"/>
      <c r="F3" s="105"/>
      <c r="H3" s="51"/>
    </row>
    <row r="4" spans="1:8" ht="32.25" hidden="1" customHeight="1" x14ac:dyDescent="0.2">
      <c r="A4" s="453"/>
      <c r="B4" s="106" t="s">
        <v>46</v>
      </c>
      <c r="C4" s="107"/>
      <c r="D4" s="107"/>
      <c r="E4" s="107"/>
      <c r="F4" s="108"/>
    </row>
    <row r="5" spans="1:8" ht="25.5" hidden="1" customHeight="1" x14ac:dyDescent="0.2">
      <c r="A5" s="454"/>
      <c r="B5" s="103" t="s">
        <v>47</v>
      </c>
      <c r="C5" s="104"/>
      <c r="D5" s="104"/>
      <c r="E5" s="104"/>
      <c r="F5" s="105"/>
    </row>
    <row r="6" spans="1:8" s="53" customFormat="1" ht="15" hidden="1" customHeight="1" x14ac:dyDescent="0.2">
      <c r="A6" s="109"/>
      <c r="B6" s="50"/>
      <c r="C6" s="50"/>
      <c r="D6" s="50"/>
      <c r="E6" s="50"/>
      <c r="F6" s="50"/>
      <c r="G6" s="110"/>
    </row>
    <row r="7" spans="1:8" s="53" customFormat="1" ht="15" customHeight="1" x14ac:dyDescent="0.2">
      <c r="A7" s="109"/>
      <c r="B7" s="50"/>
      <c r="C7" s="50"/>
      <c r="D7" s="50"/>
      <c r="E7" s="50"/>
      <c r="F7" s="50"/>
      <c r="G7" s="110"/>
    </row>
    <row r="8" spans="1:8" x14ac:dyDescent="0.2">
      <c r="A8" s="47"/>
      <c r="B8" s="47" t="s">
        <v>48</v>
      </c>
    </row>
    <row r="9" spans="1:8" x14ac:dyDescent="0.2">
      <c r="B9" s="21" t="s">
        <v>49</v>
      </c>
    </row>
    <row r="12" spans="1:8" x14ac:dyDescent="0.2">
      <c r="A12" s="308"/>
      <c r="B12" s="302" t="s">
        <v>50</v>
      </c>
      <c r="C12" s="48" t="s">
        <v>51</v>
      </c>
      <c r="F12" s="102"/>
      <c r="G12" s="21"/>
    </row>
    <row r="13" spans="1:8" ht="267.75" x14ac:dyDescent="0.2">
      <c r="A13" s="311"/>
      <c r="B13" s="111" t="s">
        <v>35</v>
      </c>
      <c r="C13" s="112" t="s">
        <v>538</v>
      </c>
      <c r="F13" s="102"/>
      <c r="G13" s="21"/>
    </row>
    <row r="14" spans="1:8" ht="38.25" customHeight="1" x14ac:dyDescent="0.2">
      <c r="A14" s="312"/>
      <c r="B14" s="111" t="s">
        <v>37</v>
      </c>
      <c r="C14" s="112" t="s">
        <v>398</v>
      </c>
      <c r="F14" s="102"/>
      <c r="G14" s="21"/>
    </row>
    <row r="15" spans="1:8" ht="27" customHeight="1" x14ac:dyDescent="0.2">
      <c r="A15" s="312"/>
      <c r="B15" s="113" t="s">
        <v>52</v>
      </c>
      <c r="C15" s="114" t="s">
        <v>398</v>
      </c>
      <c r="F15" s="102"/>
      <c r="G15" s="21"/>
    </row>
    <row r="16" spans="1:8" s="115" customFormat="1" ht="29.25" customHeight="1" x14ac:dyDescent="0.2">
      <c r="A16" s="312"/>
      <c r="B16" s="113" t="s">
        <v>41</v>
      </c>
      <c r="C16" s="114" t="s">
        <v>398</v>
      </c>
      <c r="F16" s="116"/>
    </row>
    <row r="17" spans="1:7" s="115" customFormat="1" x14ac:dyDescent="0.2">
      <c r="A17" s="21"/>
      <c r="B17" s="21"/>
      <c r="C17" s="21"/>
      <c r="G17" s="116"/>
    </row>
    <row r="18" spans="1:7" s="115" customFormat="1" x14ac:dyDescent="0.2">
      <c r="A18" s="21"/>
      <c r="B18" s="21"/>
      <c r="C18" s="21"/>
      <c r="G18" s="116"/>
    </row>
    <row r="19" spans="1:7" s="115" customFormat="1" x14ac:dyDescent="0.2">
      <c r="A19" s="21"/>
      <c r="B19" s="21"/>
      <c r="C19" s="21"/>
      <c r="G19" s="116"/>
    </row>
  </sheetData>
  <mergeCells count="1">
    <mergeCell ref="A3:A5"/>
  </mergeCells>
  <pageMargins left="0.70866141732283472" right="0.70866141732283472" top="0.74803149606299213" bottom="0.74803149606299213" header="0.31496062992125984" footer="0.31496062992125984"/>
  <pageSetup paperSize="9" orientation="landscape" verticalDpi="1200" r:id="rId1"/>
  <headerFooter>
    <oddHeader>&amp;CDE
Anhang XXXI</oddHeader>
    <oddFooter>&amp;C&amp;P</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3" tint="0.39997558519241921"/>
    <pageSetUpPr fitToPage="1"/>
  </sheetPr>
  <dimension ref="B2:S36"/>
  <sheetViews>
    <sheetView showGridLines="0" zoomScaleNormal="100" zoomScalePageLayoutView="70" workbookViewId="0"/>
  </sheetViews>
  <sheetFormatPr baseColWidth="10" defaultColWidth="9.140625" defaultRowHeight="12.75" x14ac:dyDescent="0.2"/>
  <cols>
    <col min="1" max="1" width="5.7109375" style="21" customWidth="1"/>
    <col min="2" max="18" width="9.140625" style="21"/>
    <col min="19" max="19" width="14" style="21" customWidth="1"/>
    <col min="20" max="16384" width="9.140625" style="21"/>
  </cols>
  <sheetData>
    <row r="2" spans="2:19" x14ac:dyDescent="0.2">
      <c r="B2" s="117" t="s">
        <v>293</v>
      </c>
      <c r="C2" s="118"/>
      <c r="D2" s="118"/>
      <c r="E2" s="118"/>
      <c r="F2" s="118"/>
      <c r="G2" s="118"/>
      <c r="H2" s="118"/>
      <c r="I2" s="118"/>
      <c r="J2" s="118"/>
      <c r="K2" s="118"/>
      <c r="L2" s="118"/>
      <c r="M2" s="118"/>
      <c r="N2" s="118"/>
      <c r="O2" s="118"/>
      <c r="P2" s="118"/>
      <c r="Q2" s="118"/>
      <c r="R2" s="118"/>
      <c r="S2" s="118"/>
    </row>
    <row r="3" spans="2:19" x14ac:dyDescent="0.2">
      <c r="B3" s="117"/>
      <c r="C3" s="118"/>
      <c r="D3" s="118"/>
      <c r="E3" s="118"/>
      <c r="F3" s="118"/>
      <c r="G3" s="118"/>
      <c r="H3" s="118"/>
      <c r="I3" s="118"/>
      <c r="J3" s="118"/>
      <c r="K3" s="118"/>
      <c r="L3" s="118"/>
      <c r="M3" s="118"/>
      <c r="N3" s="118"/>
      <c r="O3" s="118"/>
      <c r="P3" s="118"/>
      <c r="Q3" s="118"/>
      <c r="R3" s="118"/>
      <c r="S3" s="118"/>
    </row>
    <row r="4" spans="2:19" x14ac:dyDescent="0.2">
      <c r="B4" s="117"/>
      <c r="C4" s="118"/>
      <c r="D4" s="118"/>
      <c r="E4" s="118"/>
      <c r="F4" s="118"/>
      <c r="G4" s="118"/>
      <c r="H4" s="118"/>
      <c r="I4" s="118"/>
      <c r="J4" s="118"/>
      <c r="K4" s="118"/>
      <c r="L4" s="118"/>
      <c r="M4" s="118"/>
      <c r="N4" s="118"/>
      <c r="O4" s="118"/>
      <c r="P4" s="118"/>
      <c r="Q4" s="118"/>
      <c r="R4" s="118"/>
      <c r="S4" s="118"/>
    </row>
    <row r="5" spans="2:19" x14ac:dyDescent="0.2">
      <c r="B5" s="117"/>
      <c r="C5" s="118"/>
      <c r="D5" s="118"/>
      <c r="E5" s="118"/>
      <c r="F5" s="118"/>
      <c r="G5" s="118"/>
      <c r="H5" s="118"/>
      <c r="I5" s="118"/>
      <c r="J5" s="118"/>
      <c r="K5" s="118"/>
      <c r="L5" s="118"/>
      <c r="M5" s="118"/>
      <c r="N5" s="118"/>
      <c r="O5" s="118"/>
      <c r="P5" s="118"/>
      <c r="Q5" s="118"/>
      <c r="R5" s="118"/>
      <c r="S5" s="118"/>
    </row>
    <row r="6" spans="2:19" x14ac:dyDescent="0.2">
      <c r="B6" s="41"/>
      <c r="C6" s="41"/>
      <c r="D6" s="41"/>
      <c r="E6" s="41"/>
      <c r="F6" s="41"/>
      <c r="G6" s="41"/>
      <c r="H6" s="41"/>
      <c r="I6" s="41"/>
      <c r="J6" s="41"/>
      <c r="K6" s="41"/>
      <c r="L6" s="41"/>
      <c r="M6" s="41"/>
      <c r="N6" s="41"/>
      <c r="O6" s="41"/>
      <c r="P6" s="41"/>
      <c r="Q6" s="41"/>
      <c r="R6" s="41"/>
      <c r="S6" s="41"/>
    </row>
    <row r="7" spans="2:19" ht="225" customHeight="1" x14ac:dyDescent="0.2">
      <c r="B7" s="455" t="s">
        <v>543</v>
      </c>
      <c r="C7" s="455"/>
      <c r="D7" s="455"/>
      <c r="E7" s="455"/>
      <c r="F7" s="455"/>
      <c r="G7" s="455"/>
      <c r="H7" s="455"/>
      <c r="I7" s="455"/>
      <c r="J7" s="455"/>
      <c r="K7" s="455"/>
      <c r="L7" s="455"/>
      <c r="M7" s="455"/>
      <c r="N7" s="455"/>
      <c r="O7" s="455"/>
      <c r="P7" s="455"/>
      <c r="Q7" s="455"/>
      <c r="R7" s="455"/>
      <c r="S7" s="455"/>
    </row>
    <row r="8" spans="2:19" ht="325.5" customHeight="1" x14ac:dyDescent="0.2">
      <c r="B8" s="456" t="s">
        <v>544</v>
      </c>
      <c r="C8" s="456"/>
      <c r="D8" s="456"/>
      <c r="E8" s="456"/>
      <c r="F8" s="456"/>
      <c r="G8" s="456"/>
      <c r="H8" s="456"/>
      <c r="I8" s="456"/>
      <c r="J8" s="456"/>
      <c r="K8" s="456"/>
      <c r="L8" s="456"/>
      <c r="M8" s="456"/>
      <c r="N8" s="456"/>
      <c r="O8" s="456"/>
      <c r="P8" s="456"/>
      <c r="Q8" s="456"/>
      <c r="R8" s="456"/>
      <c r="S8" s="456"/>
    </row>
    <row r="9" spans="2:19" ht="207.75" customHeight="1" x14ac:dyDescent="0.2">
      <c r="B9" s="455" t="s">
        <v>675</v>
      </c>
      <c r="C9" s="455"/>
      <c r="D9" s="455"/>
      <c r="E9" s="455"/>
      <c r="F9" s="455"/>
      <c r="G9" s="455"/>
      <c r="H9" s="455"/>
      <c r="I9" s="455"/>
      <c r="J9" s="455"/>
      <c r="K9" s="455"/>
      <c r="L9" s="455"/>
      <c r="M9" s="455"/>
      <c r="N9" s="455"/>
      <c r="O9" s="455"/>
      <c r="P9" s="455"/>
      <c r="Q9" s="455"/>
      <c r="R9" s="455"/>
      <c r="S9" s="455"/>
    </row>
    <row r="10" spans="2:19" ht="181.5" customHeight="1" x14ac:dyDescent="0.2">
      <c r="B10" s="455" t="s">
        <v>545</v>
      </c>
      <c r="C10" s="455"/>
      <c r="D10" s="455"/>
      <c r="E10" s="455"/>
      <c r="F10" s="455"/>
      <c r="G10" s="455"/>
      <c r="H10" s="455"/>
      <c r="I10" s="455"/>
      <c r="J10" s="455"/>
      <c r="K10" s="455"/>
      <c r="L10" s="455"/>
      <c r="M10" s="455"/>
      <c r="N10" s="455"/>
      <c r="O10" s="455"/>
      <c r="P10" s="455"/>
      <c r="Q10" s="455"/>
      <c r="R10" s="455"/>
      <c r="S10" s="455"/>
    </row>
    <row r="11" spans="2:19" ht="326.25" customHeight="1" x14ac:dyDescent="0.2">
      <c r="B11" s="455" t="s">
        <v>546</v>
      </c>
      <c r="C11" s="455"/>
      <c r="D11" s="455"/>
      <c r="E11" s="455"/>
      <c r="F11" s="455"/>
      <c r="G11" s="455"/>
      <c r="H11" s="455"/>
      <c r="I11" s="455"/>
      <c r="J11" s="455"/>
      <c r="K11" s="455"/>
      <c r="L11" s="455"/>
      <c r="M11" s="455"/>
      <c r="N11" s="455"/>
      <c r="O11" s="455"/>
      <c r="P11" s="455"/>
      <c r="Q11" s="455"/>
      <c r="R11" s="455"/>
      <c r="S11" s="455"/>
    </row>
    <row r="12" spans="2:19" x14ac:dyDescent="0.2">
      <c r="B12" s="119"/>
      <c r="C12" s="120"/>
      <c r="D12" s="121"/>
      <c r="E12" s="121"/>
      <c r="F12" s="121"/>
      <c r="G12" s="121"/>
      <c r="H12" s="121"/>
      <c r="I12" s="121"/>
      <c r="J12" s="121"/>
      <c r="K12" s="121"/>
      <c r="L12" s="121"/>
      <c r="M12" s="121"/>
      <c r="N12" s="121"/>
      <c r="O12" s="121"/>
      <c r="P12" s="121"/>
      <c r="Q12" s="121"/>
      <c r="R12" s="121"/>
      <c r="S12" s="121"/>
    </row>
    <row r="13" spans="2:19" x14ac:dyDescent="0.2">
      <c r="B13" s="119"/>
      <c r="C13" s="120"/>
      <c r="D13" s="122"/>
      <c r="E13" s="122"/>
      <c r="F13" s="122"/>
      <c r="G13" s="122"/>
      <c r="H13" s="122"/>
      <c r="I13" s="122"/>
      <c r="J13" s="122"/>
      <c r="K13" s="122"/>
      <c r="L13" s="122"/>
      <c r="M13" s="122"/>
      <c r="N13" s="122"/>
      <c r="O13" s="122"/>
      <c r="P13" s="122"/>
      <c r="Q13" s="122"/>
      <c r="R13" s="122"/>
      <c r="S13" s="122"/>
    </row>
    <row r="14" spans="2:19" x14ac:dyDescent="0.2">
      <c r="B14" s="119"/>
      <c r="C14" s="122"/>
      <c r="D14" s="122"/>
      <c r="E14" s="122"/>
      <c r="F14" s="122"/>
      <c r="G14" s="122"/>
      <c r="H14" s="122"/>
      <c r="I14" s="122"/>
      <c r="J14" s="122"/>
      <c r="K14" s="122"/>
      <c r="L14" s="122"/>
      <c r="M14" s="122"/>
      <c r="N14" s="122"/>
      <c r="O14" s="122"/>
      <c r="P14" s="122"/>
      <c r="Q14" s="122"/>
      <c r="R14" s="122"/>
      <c r="S14" s="122"/>
    </row>
    <row r="15" spans="2:19" x14ac:dyDescent="0.2">
      <c r="B15" s="119"/>
      <c r="C15" s="120"/>
      <c r="D15" s="121"/>
      <c r="E15" s="121"/>
      <c r="F15" s="121"/>
      <c r="G15" s="121"/>
      <c r="H15" s="121"/>
      <c r="I15" s="121"/>
      <c r="J15" s="121"/>
      <c r="K15" s="121"/>
      <c r="L15" s="121"/>
      <c r="M15" s="121"/>
      <c r="N15" s="121"/>
      <c r="O15" s="121"/>
      <c r="P15" s="121"/>
      <c r="Q15" s="121"/>
      <c r="R15" s="121"/>
      <c r="S15" s="121"/>
    </row>
    <row r="16" spans="2:19" x14ac:dyDescent="0.2">
      <c r="B16" s="119"/>
      <c r="C16" s="120"/>
      <c r="D16" s="122"/>
      <c r="E16" s="122"/>
      <c r="F16" s="122"/>
      <c r="G16" s="122"/>
      <c r="H16" s="122"/>
      <c r="I16" s="122"/>
      <c r="J16" s="122"/>
      <c r="K16" s="122"/>
      <c r="L16" s="122"/>
      <c r="M16" s="122"/>
      <c r="N16" s="122"/>
      <c r="O16" s="122"/>
      <c r="P16" s="122"/>
      <c r="Q16" s="122"/>
      <c r="R16" s="122"/>
      <c r="S16" s="122"/>
    </row>
    <row r="17" spans="2:19" x14ac:dyDescent="0.2">
      <c r="B17" s="119"/>
      <c r="C17" s="120"/>
      <c r="D17" s="121"/>
      <c r="E17" s="121"/>
      <c r="F17" s="121"/>
      <c r="G17" s="121"/>
      <c r="H17" s="121"/>
      <c r="I17" s="121"/>
      <c r="J17" s="121"/>
      <c r="K17" s="121"/>
      <c r="L17" s="121"/>
      <c r="M17" s="121"/>
      <c r="N17" s="121"/>
      <c r="O17" s="121"/>
      <c r="P17" s="121"/>
      <c r="Q17" s="121"/>
      <c r="R17" s="121"/>
      <c r="S17" s="121"/>
    </row>
    <row r="18" spans="2:19" x14ac:dyDescent="0.2">
      <c r="B18" s="119"/>
      <c r="C18" s="120"/>
      <c r="D18" s="122"/>
      <c r="E18" s="122"/>
      <c r="F18" s="122"/>
      <c r="G18" s="122"/>
      <c r="H18" s="122"/>
      <c r="I18" s="122"/>
      <c r="J18" s="122"/>
      <c r="K18" s="122"/>
      <c r="L18" s="122"/>
      <c r="M18" s="122"/>
      <c r="N18" s="122"/>
      <c r="O18" s="122"/>
      <c r="P18" s="122"/>
      <c r="Q18" s="122"/>
      <c r="R18" s="122"/>
      <c r="S18" s="122"/>
    </row>
    <row r="19" spans="2:19" x14ac:dyDescent="0.2">
      <c r="B19" s="119"/>
      <c r="C19" s="120"/>
      <c r="D19" s="122"/>
      <c r="E19" s="122"/>
      <c r="F19" s="122"/>
      <c r="G19" s="122"/>
      <c r="H19" s="122"/>
      <c r="I19" s="122"/>
      <c r="J19" s="122"/>
      <c r="K19" s="122"/>
      <c r="L19" s="122"/>
      <c r="M19" s="122"/>
      <c r="N19" s="122"/>
      <c r="O19" s="122"/>
      <c r="P19" s="122"/>
      <c r="Q19" s="122"/>
      <c r="R19" s="122"/>
      <c r="S19" s="122"/>
    </row>
    <row r="20" spans="2:19" ht="32.1" customHeight="1" x14ac:dyDescent="0.2">
      <c r="B20" s="120"/>
      <c r="C20" s="121"/>
      <c r="D20" s="121"/>
      <c r="E20" s="121"/>
      <c r="F20" s="121"/>
      <c r="G20" s="121"/>
      <c r="H20" s="121"/>
      <c r="I20" s="121"/>
      <c r="J20" s="121"/>
      <c r="K20" s="121"/>
      <c r="L20" s="121"/>
      <c r="M20" s="121"/>
      <c r="N20" s="121"/>
      <c r="O20" s="121"/>
      <c r="P20" s="121"/>
      <c r="Q20" s="121"/>
      <c r="R20" s="121"/>
      <c r="S20" s="121"/>
    </row>
    <row r="21" spans="2:19" x14ac:dyDescent="0.2">
      <c r="B21" s="120"/>
      <c r="C21" s="123"/>
      <c r="D21" s="123"/>
      <c r="E21" s="123"/>
      <c r="F21" s="123"/>
      <c r="G21" s="123"/>
      <c r="H21" s="123"/>
      <c r="I21" s="123"/>
      <c r="J21" s="123"/>
      <c r="K21" s="123"/>
      <c r="L21" s="123"/>
      <c r="M21" s="123"/>
      <c r="N21" s="123"/>
      <c r="O21" s="123"/>
      <c r="P21" s="123"/>
      <c r="Q21" s="123"/>
      <c r="R21" s="123"/>
      <c r="S21" s="123"/>
    </row>
    <row r="22" spans="2:19" x14ac:dyDescent="0.2">
      <c r="B22" s="119"/>
      <c r="C22" s="122"/>
      <c r="D22" s="122"/>
      <c r="E22" s="122"/>
      <c r="F22" s="122"/>
      <c r="G22" s="122"/>
      <c r="H22" s="122"/>
      <c r="I22" s="122"/>
      <c r="J22" s="122"/>
      <c r="K22" s="122"/>
      <c r="L22" s="122"/>
      <c r="M22" s="122"/>
      <c r="N22" s="122"/>
      <c r="O22" s="122"/>
      <c r="P22" s="122"/>
      <c r="Q22" s="122"/>
      <c r="R22" s="122"/>
      <c r="S22" s="122"/>
    </row>
    <row r="23" spans="2:19" x14ac:dyDescent="0.2">
      <c r="B23" s="119"/>
      <c r="C23" s="120"/>
      <c r="D23" s="122"/>
      <c r="E23" s="122"/>
      <c r="F23" s="122"/>
      <c r="G23" s="122"/>
      <c r="H23" s="122"/>
      <c r="I23" s="122"/>
      <c r="J23" s="122"/>
      <c r="K23" s="122"/>
      <c r="L23" s="122"/>
      <c r="M23" s="122"/>
      <c r="N23" s="122"/>
      <c r="O23" s="122"/>
      <c r="P23" s="122"/>
      <c r="Q23" s="122"/>
      <c r="R23" s="122"/>
      <c r="S23" s="122"/>
    </row>
    <row r="24" spans="2:19" x14ac:dyDescent="0.2">
      <c r="B24" s="119"/>
      <c r="C24" s="120"/>
      <c r="D24" s="122"/>
      <c r="E24" s="122"/>
      <c r="F24" s="122"/>
      <c r="G24" s="122"/>
      <c r="H24" s="122"/>
      <c r="I24" s="122"/>
      <c r="J24" s="122"/>
      <c r="K24" s="122"/>
      <c r="L24" s="122"/>
      <c r="M24" s="122"/>
      <c r="N24" s="122"/>
      <c r="O24" s="122"/>
      <c r="P24" s="122"/>
      <c r="Q24" s="122"/>
      <c r="R24" s="122"/>
      <c r="S24" s="122"/>
    </row>
    <row r="25" spans="2:19" ht="30" customHeight="1" x14ac:dyDescent="0.2">
      <c r="B25" s="119"/>
      <c r="C25" s="120"/>
      <c r="D25" s="121"/>
      <c r="E25" s="121"/>
      <c r="F25" s="121"/>
      <c r="G25" s="121"/>
      <c r="H25" s="121"/>
      <c r="I25" s="121"/>
      <c r="J25" s="121"/>
      <c r="K25" s="121"/>
      <c r="L25" s="121"/>
      <c r="M25" s="121"/>
      <c r="N25" s="121"/>
      <c r="O25" s="121"/>
      <c r="P25" s="121"/>
      <c r="Q25" s="121"/>
      <c r="R25" s="121"/>
      <c r="S25" s="121"/>
    </row>
    <row r="26" spans="2:19" ht="33.6" customHeight="1" x14ac:dyDescent="0.2">
      <c r="B26" s="119"/>
      <c r="C26" s="120"/>
      <c r="D26" s="121"/>
      <c r="E26" s="121"/>
      <c r="F26" s="121"/>
      <c r="G26" s="121"/>
      <c r="H26" s="121"/>
      <c r="I26" s="121"/>
      <c r="J26" s="121"/>
      <c r="K26" s="121"/>
      <c r="L26" s="121"/>
      <c r="M26" s="121"/>
      <c r="N26" s="121"/>
      <c r="O26" s="121"/>
      <c r="P26" s="121"/>
      <c r="Q26" s="121"/>
      <c r="R26" s="121"/>
      <c r="S26" s="121"/>
    </row>
    <row r="27" spans="2:19" x14ac:dyDescent="0.2">
      <c r="B27" s="119"/>
      <c r="C27" s="122"/>
      <c r="D27" s="122"/>
      <c r="E27" s="122"/>
      <c r="F27" s="122"/>
      <c r="G27" s="122"/>
      <c r="H27" s="122"/>
      <c r="I27" s="122"/>
      <c r="J27" s="122"/>
      <c r="K27" s="122"/>
      <c r="L27" s="122"/>
      <c r="M27" s="122"/>
      <c r="N27" s="122"/>
      <c r="O27" s="122"/>
      <c r="P27" s="122"/>
      <c r="Q27" s="122"/>
      <c r="R27" s="122"/>
      <c r="S27" s="122"/>
    </row>
    <row r="28" spans="2:19" x14ac:dyDescent="0.2">
      <c r="B28" s="119"/>
      <c r="C28" s="120"/>
      <c r="D28" s="121"/>
      <c r="E28" s="121"/>
      <c r="F28" s="121"/>
      <c r="G28" s="121"/>
      <c r="H28" s="121"/>
      <c r="I28" s="121"/>
      <c r="J28" s="121"/>
      <c r="K28" s="121"/>
      <c r="L28" s="121"/>
      <c r="M28" s="121"/>
      <c r="N28" s="121"/>
      <c r="O28" s="121"/>
      <c r="P28" s="121"/>
      <c r="Q28" s="121"/>
      <c r="R28" s="121"/>
      <c r="S28" s="121"/>
    </row>
    <row r="29" spans="2:19" x14ac:dyDescent="0.2">
      <c r="B29" s="119"/>
      <c r="C29" s="120"/>
      <c r="D29" s="121"/>
      <c r="E29" s="121"/>
      <c r="F29" s="121"/>
      <c r="G29" s="121"/>
      <c r="H29" s="121"/>
      <c r="I29" s="121"/>
      <c r="J29" s="121"/>
      <c r="K29" s="121"/>
      <c r="L29" s="121"/>
      <c r="M29" s="121"/>
      <c r="N29" s="121"/>
      <c r="O29" s="121"/>
      <c r="P29" s="121"/>
      <c r="Q29" s="121"/>
      <c r="R29" s="121"/>
      <c r="S29" s="121"/>
    </row>
    <row r="30" spans="2:19" x14ac:dyDescent="0.2">
      <c r="B30" s="119"/>
      <c r="C30" s="120"/>
      <c r="D30" s="122"/>
      <c r="E30" s="122"/>
      <c r="F30" s="122"/>
      <c r="G30" s="122"/>
      <c r="H30" s="122"/>
      <c r="I30" s="122"/>
      <c r="J30" s="122"/>
      <c r="K30" s="122"/>
      <c r="L30" s="122"/>
      <c r="M30" s="122"/>
      <c r="N30" s="122"/>
      <c r="O30" s="122"/>
      <c r="P30" s="122"/>
      <c r="Q30" s="122"/>
      <c r="R30" s="122"/>
      <c r="S30" s="122"/>
    </row>
    <row r="31" spans="2:19" x14ac:dyDescent="0.2">
      <c r="B31" s="119"/>
      <c r="C31" s="121"/>
      <c r="D31" s="121"/>
      <c r="E31" s="121"/>
      <c r="F31" s="121"/>
      <c r="G31" s="121"/>
      <c r="H31" s="121"/>
      <c r="I31" s="121"/>
      <c r="J31" s="121"/>
      <c r="K31" s="121"/>
      <c r="L31" s="121"/>
      <c r="M31" s="121"/>
      <c r="N31" s="121"/>
      <c r="O31" s="121"/>
      <c r="P31" s="121"/>
      <c r="Q31" s="121"/>
      <c r="R31" s="121"/>
      <c r="S31" s="121"/>
    </row>
    <row r="32" spans="2:19" ht="45" customHeight="1" x14ac:dyDescent="0.2">
      <c r="B32" s="119"/>
      <c r="C32" s="120"/>
      <c r="D32" s="121"/>
      <c r="E32" s="121"/>
      <c r="F32" s="121"/>
      <c r="G32" s="121"/>
      <c r="H32" s="121"/>
      <c r="I32" s="121"/>
      <c r="J32" s="121"/>
      <c r="K32" s="121"/>
      <c r="L32" s="121"/>
      <c r="M32" s="121"/>
      <c r="N32" s="121"/>
      <c r="O32" s="121"/>
      <c r="P32" s="121"/>
      <c r="Q32" s="121"/>
      <c r="R32" s="121"/>
      <c r="S32" s="121"/>
    </row>
    <row r="33" spans="2:19" x14ac:dyDescent="0.2">
      <c r="B33" s="120"/>
      <c r="C33" s="119"/>
      <c r="D33" s="119"/>
      <c r="E33" s="119"/>
      <c r="F33" s="119"/>
      <c r="G33" s="119"/>
      <c r="H33" s="119"/>
      <c r="I33" s="119"/>
      <c r="J33" s="119"/>
      <c r="K33" s="119"/>
      <c r="L33" s="119"/>
      <c r="M33" s="119"/>
      <c r="N33" s="119"/>
      <c r="O33" s="119"/>
      <c r="P33" s="119"/>
      <c r="Q33" s="119"/>
      <c r="R33" s="119"/>
      <c r="S33" s="119"/>
    </row>
    <row r="34" spans="2:19" x14ac:dyDescent="0.2">
      <c r="B34" s="119"/>
      <c r="C34" s="122"/>
      <c r="D34" s="122"/>
      <c r="E34" s="122"/>
      <c r="F34" s="122"/>
      <c r="G34" s="122"/>
      <c r="H34" s="122"/>
      <c r="I34" s="122"/>
      <c r="J34" s="122"/>
      <c r="K34" s="122"/>
      <c r="L34" s="122"/>
      <c r="M34" s="122"/>
      <c r="N34" s="122"/>
      <c r="O34" s="122"/>
      <c r="P34" s="122"/>
      <c r="Q34" s="122"/>
      <c r="R34" s="122"/>
      <c r="S34" s="122"/>
    </row>
    <row r="35" spans="2:19" ht="46.5" customHeight="1" x14ac:dyDescent="0.2">
      <c r="B35" s="119"/>
      <c r="C35" s="120"/>
      <c r="D35" s="121"/>
      <c r="E35" s="121"/>
      <c r="F35" s="121"/>
      <c r="G35" s="121"/>
      <c r="H35" s="121"/>
      <c r="I35" s="121"/>
      <c r="J35" s="121"/>
      <c r="K35" s="121"/>
      <c r="L35" s="121"/>
      <c r="M35" s="121"/>
      <c r="N35" s="121"/>
      <c r="O35" s="121"/>
      <c r="P35" s="121"/>
      <c r="Q35" s="121"/>
      <c r="R35" s="121"/>
      <c r="S35" s="121"/>
    </row>
    <row r="36" spans="2:19" ht="27.95" customHeight="1" x14ac:dyDescent="0.2">
      <c r="B36" s="120"/>
      <c r="C36" s="123"/>
      <c r="D36" s="123"/>
      <c r="E36" s="123"/>
      <c r="F36" s="123"/>
      <c r="G36" s="123"/>
      <c r="H36" s="123"/>
      <c r="I36" s="123"/>
      <c r="J36" s="123"/>
      <c r="K36" s="123"/>
      <c r="L36" s="123"/>
      <c r="M36" s="123"/>
      <c r="N36" s="123"/>
      <c r="O36" s="123"/>
      <c r="P36" s="123"/>
      <c r="Q36" s="123"/>
      <c r="R36" s="123"/>
      <c r="S36" s="123"/>
    </row>
  </sheetData>
  <mergeCells count="5">
    <mergeCell ref="B7:S7"/>
    <mergeCell ref="B8:S8"/>
    <mergeCell ref="B9:S9"/>
    <mergeCell ref="B10:S10"/>
    <mergeCell ref="B11:S11"/>
  </mergeCells>
  <pageMargins left="0.70866141732283472" right="0.70866141732283472" top="0.74803149606299213" bottom="0.74803149606299213" header="0.31496062992125984" footer="0.31496062992125984"/>
  <pageSetup paperSize="9" scale="30" orientation="landscape" r:id="rId1"/>
  <headerFooter>
    <oddHeader>&amp;CDE
Anhang XXXIII</oddHeader>
    <oddFooter>&amp;C&amp;P</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3" tint="0.39997558519241921"/>
    <pageSetUpPr fitToPage="1"/>
  </sheetPr>
  <dimension ref="A2:I31"/>
  <sheetViews>
    <sheetView showGridLines="0" zoomScaleNormal="100" zoomScalePageLayoutView="60" workbookViewId="0"/>
  </sheetViews>
  <sheetFormatPr baseColWidth="10" defaultColWidth="9.140625" defaultRowHeight="12.75" x14ac:dyDescent="0.2"/>
  <cols>
    <col min="1" max="1" width="5.7109375" style="41" customWidth="1"/>
    <col min="2" max="2" width="9.5703125" style="41" customWidth="1"/>
    <col min="3" max="3" width="8.140625" style="41" customWidth="1"/>
    <col min="4" max="4" width="9.140625" style="41"/>
    <col min="5" max="5" width="72.42578125" style="41" customWidth="1"/>
    <col min="6" max="6" width="20.140625" style="41" customWidth="1"/>
    <col min="7" max="8" width="22" style="41" customWidth="1"/>
    <col min="9" max="9" width="44.42578125" style="41" customWidth="1"/>
    <col min="10" max="16384" width="9.140625" style="41"/>
  </cols>
  <sheetData>
    <row r="2" spans="1:9" x14ac:dyDescent="0.2">
      <c r="C2" s="124" t="s">
        <v>294</v>
      </c>
    </row>
    <row r="3" spans="1:9" x14ac:dyDescent="0.2">
      <c r="C3" s="124"/>
    </row>
    <row r="4" spans="1:9" x14ac:dyDescent="0.2">
      <c r="C4" s="124"/>
    </row>
    <row r="5" spans="1:9" x14ac:dyDescent="0.2">
      <c r="C5" s="124"/>
    </row>
    <row r="7" spans="1:9" x14ac:dyDescent="0.2">
      <c r="F7" s="125" t="s">
        <v>21</v>
      </c>
      <c r="G7" s="125" t="s">
        <v>30</v>
      </c>
      <c r="H7" s="125" t="s">
        <v>31</v>
      </c>
      <c r="I7" s="125" t="s">
        <v>24</v>
      </c>
    </row>
    <row r="8" spans="1:9" ht="25.5" x14ac:dyDescent="0.2">
      <c r="C8" s="457"/>
      <c r="D8" s="457"/>
      <c r="E8" s="457"/>
      <c r="F8" s="35" t="s">
        <v>295</v>
      </c>
      <c r="G8" s="35" t="s">
        <v>296</v>
      </c>
      <c r="H8" s="35" t="s">
        <v>297</v>
      </c>
      <c r="I8" s="65" t="s">
        <v>298</v>
      </c>
    </row>
    <row r="9" spans="1:9" ht="15" customHeight="1" x14ac:dyDescent="0.2">
      <c r="A9" s="126"/>
      <c r="B9" s="125">
        <v>1</v>
      </c>
      <c r="C9" s="458" t="s">
        <v>299</v>
      </c>
      <c r="D9" s="459"/>
      <c r="E9" s="127" t="s">
        <v>300</v>
      </c>
      <c r="F9" s="127">
        <v>9</v>
      </c>
      <c r="G9" s="127">
        <v>3</v>
      </c>
      <c r="H9" s="127">
        <v>0</v>
      </c>
      <c r="I9" s="127">
        <v>21</v>
      </c>
    </row>
    <row r="10" spans="1:9" x14ac:dyDescent="0.2">
      <c r="B10" s="125">
        <v>2</v>
      </c>
      <c r="C10" s="460"/>
      <c r="D10" s="363"/>
      <c r="E10" s="128" t="s">
        <v>301</v>
      </c>
      <c r="F10" s="254">
        <v>74881.039999999994</v>
      </c>
      <c r="G10" s="254">
        <v>984369.07</v>
      </c>
      <c r="H10" s="254"/>
      <c r="I10" s="254">
        <v>2264175.37</v>
      </c>
    </row>
    <row r="11" spans="1:9" x14ac:dyDescent="0.2">
      <c r="B11" s="125">
        <v>3</v>
      </c>
      <c r="C11" s="460"/>
      <c r="D11" s="363"/>
      <c r="E11" s="129" t="s">
        <v>302</v>
      </c>
      <c r="F11" s="254">
        <v>74881.039999999994</v>
      </c>
      <c r="G11" s="254">
        <v>984369.07</v>
      </c>
      <c r="H11" s="254"/>
      <c r="I11" s="254">
        <v>2264175.37</v>
      </c>
    </row>
    <row r="12" spans="1:9" x14ac:dyDescent="0.2">
      <c r="B12" s="125">
        <v>4</v>
      </c>
      <c r="C12" s="460"/>
      <c r="D12" s="363"/>
      <c r="E12" s="129" t="s">
        <v>303</v>
      </c>
      <c r="F12" s="255"/>
      <c r="G12" s="255"/>
      <c r="H12" s="255"/>
      <c r="I12" s="255"/>
    </row>
    <row r="13" spans="1:9" x14ac:dyDescent="0.2">
      <c r="B13" s="125" t="s">
        <v>304</v>
      </c>
      <c r="C13" s="460"/>
      <c r="D13" s="363"/>
      <c r="E13" s="130" t="s">
        <v>305</v>
      </c>
      <c r="F13" s="254">
        <v>0</v>
      </c>
      <c r="G13" s="254">
        <v>0</v>
      </c>
      <c r="H13" s="254">
        <v>0</v>
      </c>
      <c r="I13" s="254">
        <v>0</v>
      </c>
    </row>
    <row r="14" spans="1:9" ht="25.5" x14ac:dyDescent="0.2">
      <c r="B14" s="125">
        <v>5</v>
      </c>
      <c r="C14" s="460"/>
      <c r="D14" s="363"/>
      <c r="E14" s="130" t="s">
        <v>306</v>
      </c>
      <c r="F14" s="254">
        <v>0</v>
      </c>
      <c r="G14" s="254">
        <v>0</v>
      </c>
      <c r="H14" s="254">
        <v>0</v>
      </c>
      <c r="I14" s="254">
        <v>0</v>
      </c>
    </row>
    <row r="15" spans="1:9" x14ac:dyDescent="0.2">
      <c r="B15" s="125" t="s">
        <v>307</v>
      </c>
      <c r="C15" s="460"/>
      <c r="D15" s="363"/>
      <c r="E15" s="129" t="s">
        <v>308</v>
      </c>
      <c r="F15" s="254">
        <v>0</v>
      </c>
      <c r="G15" s="254">
        <v>0</v>
      </c>
      <c r="H15" s="254">
        <v>0</v>
      </c>
      <c r="I15" s="254">
        <v>0</v>
      </c>
    </row>
    <row r="16" spans="1:9" x14ac:dyDescent="0.2">
      <c r="B16" s="125">
        <v>6</v>
      </c>
      <c r="C16" s="460"/>
      <c r="D16" s="363"/>
      <c r="E16" s="129" t="s">
        <v>303</v>
      </c>
      <c r="F16" s="255"/>
      <c r="G16" s="255"/>
      <c r="H16" s="255"/>
      <c r="I16" s="255"/>
    </row>
    <row r="17" spans="2:9" x14ac:dyDescent="0.2">
      <c r="B17" s="125">
        <v>7</v>
      </c>
      <c r="C17" s="460"/>
      <c r="D17" s="363"/>
      <c r="E17" s="129" t="s">
        <v>309</v>
      </c>
      <c r="F17" s="254">
        <v>0</v>
      </c>
      <c r="G17" s="254">
        <v>0</v>
      </c>
      <c r="H17" s="254">
        <v>0</v>
      </c>
      <c r="I17" s="254">
        <v>0</v>
      </c>
    </row>
    <row r="18" spans="2:9" x14ac:dyDescent="0.2">
      <c r="B18" s="125">
        <v>8</v>
      </c>
      <c r="C18" s="461"/>
      <c r="D18" s="365"/>
      <c r="E18" s="129" t="s">
        <v>303</v>
      </c>
      <c r="F18" s="255"/>
      <c r="G18" s="255"/>
      <c r="H18" s="255"/>
      <c r="I18" s="255"/>
    </row>
    <row r="19" spans="2:9" x14ac:dyDescent="0.2">
      <c r="B19" s="125">
        <v>9</v>
      </c>
      <c r="C19" s="462" t="s">
        <v>310</v>
      </c>
      <c r="D19" s="462"/>
      <c r="E19" s="128" t="s">
        <v>300</v>
      </c>
      <c r="F19" s="254">
        <v>9</v>
      </c>
      <c r="G19" s="254">
        <v>3</v>
      </c>
      <c r="H19" s="254">
        <v>0</v>
      </c>
      <c r="I19" s="254">
        <v>21</v>
      </c>
    </row>
    <row r="20" spans="2:9" x14ac:dyDescent="0.2">
      <c r="B20" s="125">
        <v>10</v>
      </c>
      <c r="C20" s="462"/>
      <c r="D20" s="462"/>
      <c r="E20" s="128" t="s">
        <v>311</v>
      </c>
      <c r="F20" s="254">
        <v>0</v>
      </c>
      <c r="G20" s="254">
        <v>63308.2</v>
      </c>
      <c r="H20" s="254">
        <v>0</v>
      </c>
      <c r="I20" s="254">
        <v>182157.55</v>
      </c>
    </row>
    <row r="21" spans="2:9" x14ac:dyDescent="0.2">
      <c r="B21" s="125">
        <v>11</v>
      </c>
      <c r="C21" s="462"/>
      <c r="D21" s="462"/>
      <c r="E21" s="131" t="s">
        <v>302</v>
      </c>
      <c r="F21" s="254">
        <v>0</v>
      </c>
      <c r="G21" s="254">
        <v>63308.2</v>
      </c>
      <c r="H21" s="254">
        <v>0</v>
      </c>
      <c r="I21" s="254">
        <v>182157.55</v>
      </c>
    </row>
    <row r="22" spans="2:9" x14ac:dyDescent="0.2">
      <c r="B22" s="125">
        <v>12</v>
      </c>
      <c r="C22" s="462"/>
      <c r="D22" s="462"/>
      <c r="E22" s="132" t="s">
        <v>312</v>
      </c>
      <c r="F22" s="254">
        <v>0</v>
      </c>
      <c r="G22" s="254">
        <v>0</v>
      </c>
      <c r="H22" s="254">
        <v>0</v>
      </c>
      <c r="I22" s="254">
        <v>0</v>
      </c>
    </row>
    <row r="23" spans="2:9" x14ac:dyDescent="0.2">
      <c r="B23" s="125" t="s">
        <v>313</v>
      </c>
      <c r="C23" s="462"/>
      <c r="D23" s="462"/>
      <c r="E23" s="130" t="s">
        <v>305</v>
      </c>
      <c r="F23" s="254">
        <v>0</v>
      </c>
      <c r="G23" s="254">
        <v>0</v>
      </c>
      <c r="H23" s="254">
        <v>0</v>
      </c>
      <c r="I23" s="254">
        <v>0</v>
      </c>
    </row>
    <row r="24" spans="2:9" x14ac:dyDescent="0.2">
      <c r="B24" s="125" t="s">
        <v>314</v>
      </c>
      <c r="C24" s="462"/>
      <c r="D24" s="462"/>
      <c r="E24" s="132" t="s">
        <v>312</v>
      </c>
      <c r="F24" s="254">
        <v>0</v>
      </c>
      <c r="G24" s="254">
        <v>0</v>
      </c>
      <c r="H24" s="254">
        <v>0</v>
      </c>
      <c r="I24" s="254">
        <v>0</v>
      </c>
    </row>
    <row r="25" spans="2:9" ht="25.5" x14ac:dyDescent="0.2">
      <c r="B25" s="125" t="s">
        <v>315</v>
      </c>
      <c r="C25" s="462"/>
      <c r="D25" s="462"/>
      <c r="E25" s="130" t="s">
        <v>306</v>
      </c>
      <c r="F25" s="254">
        <v>0</v>
      </c>
      <c r="G25" s="254">
        <v>0</v>
      </c>
      <c r="H25" s="254">
        <v>0</v>
      </c>
      <c r="I25" s="254">
        <v>0</v>
      </c>
    </row>
    <row r="26" spans="2:9" x14ac:dyDescent="0.2">
      <c r="B26" s="125" t="s">
        <v>316</v>
      </c>
      <c r="C26" s="462"/>
      <c r="D26" s="462"/>
      <c r="E26" s="132" t="s">
        <v>312</v>
      </c>
      <c r="F26" s="254">
        <v>0</v>
      </c>
      <c r="G26" s="254">
        <v>0</v>
      </c>
      <c r="H26" s="254">
        <v>0</v>
      </c>
      <c r="I26" s="254">
        <v>0</v>
      </c>
    </row>
    <row r="27" spans="2:9" x14ac:dyDescent="0.2">
      <c r="B27" s="125" t="s">
        <v>317</v>
      </c>
      <c r="C27" s="462"/>
      <c r="D27" s="462"/>
      <c r="E27" s="131" t="s">
        <v>308</v>
      </c>
      <c r="F27" s="254">
        <v>0</v>
      </c>
      <c r="G27" s="254">
        <v>0</v>
      </c>
      <c r="H27" s="254">
        <v>0</v>
      </c>
      <c r="I27" s="254">
        <v>0</v>
      </c>
    </row>
    <row r="28" spans="2:9" x14ac:dyDescent="0.2">
      <c r="B28" s="125" t="s">
        <v>318</v>
      </c>
      <c r="C28" s="462"/>
      <c r="D28" s="462"/>
      <c r="E28" s="132" t="s">
        <v>312</v>
      </c>
      <c r="F28" s="254">
        <v>0</v>
      </c>
      <c r="G28" s="254">
        <v>0</v>
      </c>
      <c r="H28" s="254">
        <v>0</v>
      </c>
      <c r="I28" s="254">
        <v>0</v>
      </c>
    </row>
    <row r="29" spans="2:9" x14ac:dyDescent="0.2">
      <c r="B29" s="125">
        <v>15</v>
      </c>
      <c r="C29" s="462"/>
      <c r="D29" s="462"/>
      <c r="E29" s="131" t="s">
        <v>309</v>
      </c>
      <c r="F29" s="254">
        <v>0</v>
      </c>
      <c r="G29" s="254">
        <v>0</v>
      </c>
      <c r="H29" s="254">
        <v>0</v>
      </c>
      <c r="I29" s="254">
        <v>0</v>
      </c>
    </row>
    <row r="30" spans="2:9" x14ac:dyDescent="0.2">
      <c r="B30" s="125">
        <v>16</v>
      </c>
      <c r="C30" s="462"/>
      <c r="D30" s="462"/>
      <c r="E30" s="132" t="s">
        <v>312</v>
      </c>
      <c r="F30" s="254">
        <v>0</v>
      </c>
      <c r="G30" s="254">
        <v>0</v>
      </c>
      <c r="H30" s="254">
        <v>0</v>
      </c>
      <c r="I30" s="254">
        <v>0</v>
      </c>
    </row>
    <row r="31" spans="2:9" x14ac:dyDescent="0.2">
      <c r="B31" s="125">
        <v>17</v>
      </c>
      <c r="C31" s="463" t="s">
        <v>319</v>
      </c>
      <c r="D31" s="463"/>
      <c r="E31" s="463"/>
      <c r="F31" s="254">
        <f>F10+F20</f>
        <v>74881.039999999994</v>
      </c>
      <c r="G31" s="254">
        <f t="shared" ref="G31:I31" si="0">G10+G20</f>
        <v>1047677.2699999999</v>
      </c>
      <c r="H31" s="254">
        <f t="shared" si="0"/>
        <v>0</v>
      </c>
      <c r="I31" s="254">
        <f t="shared" si="0"/>
        <v>2446332.92</v>
      </c>
    </row>
  </sheetData>
  <mergeCells count="4">
    <mergeCell ref="C8:E8"/>
    <mergeCell ref="C9:D18"/>
    <mergeCell ref="C19:D30"/>
    <mergeCell ref="C31:E31"/>
  </mergeCells>
  <pageMargins left="0.70866141732283472" right="0.70866141732283472" top="0.74803149606299213" bottom="0.74803149606299213" header="0.31496062992125984" footer="0.31496062992125984"/>
  <pageSetup paperSize="9" scale="60" fitToHeight="0" orientation="landscape" cellComments="asDisplayed" r:id="rId1"/>
  <headerFooter>
    <oddHeader>&amp;CDE
Anhang XXXIII</oddHeader>
    <oddFooter>&amp;C&amp;P</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3" tint="0.39997558519241921"/>
    <pageSetUpPr fitToPage="1"/>
  </sheetPr>
  <dimension ref="B2:H32"/>
  <sheetViews>
    <sheetView showGridLines="0" zoomScaleNormal="100" zoomScalePageLayoutView="60" workbookViewId="0"/>
  </sheetViews>
  <sheetFormatPr baseColWidth="10" defaultColWidth="9.140625" defaultRowHeight="12.75" x14ac:dyDescent="0.2"/>
  <cols>
    <col min="1" max="1" width="5.7109375" style="41" customWidth="1"/>
    <col min="2" max="2" width="5" style="41" customWidth="1"/>
    <col min="3" max="3" width="43" style="41" customWidth="1"/>
    <col min="4" max="4" width="75.28515625" style="41" customWidth="1"/>
    <col min="5" max="5" width="24.42578125" style="41" customWidth="1"/>
    <col min="6" max="6" width="23.28515625" style="41" customWidth="1"/>
    <col min="7" max="7" width="21" style="41" customWidth="1"/>
    <col min="8" max="8" width="25" style="41" customWidth="1"/>
    <col min="9" max="9" width="25.28515625" style="41" customWidth="1"/>
    <col min="10" max="10" width="23.140625" style="41" customWidth="1"/>
    <col min="11" max="11" width="29.7109375" style="41" customWidth="1"/>
    <col min="12" max="12" width="22" style="41" customWidth="1"/>
    <col min="13" max="13" width="16.42578125" style="41" customWidth="1"/>
    <col min="14" max="14" width="14.85546875" style="41" customWidth="1"/>
    <col min="15" max="15" width="14.5703125" style="41" customWidth="1"/>
    <col min="16" max="16" width="31.5703125" style="41" customWidth="1"/>
    <col min="17" max="16384" width="9.140625" style="41"/>
  </cols>
  <sheetData>
    <row r="2" spans="2:8" x14ac:dyDescent="0.2">
      <c r="C2" s="124" t="s">
        <v>320</v>
      </c>
    </row>
    <row r="7" spans="2:8" x14ac:dyDescent="0.2">
      <c r="C7" s="124"/>
      <c r="E7" s="125" t="s">
        <v>21</v>
      </c>
      <c r="F7" s="125" t="s">
        <v>30</v>
      </c>
      <c r="G7" s="125" t="s">
        <v>31</v>
      </c>
      <c r="H7" s="125" t="s">
        <v>24</v>
      </c>
    </row>
    <row r="8" spans="2:8" ht="25.5" x14ac:dyDescent="0.2">
      <c r="C8" s="467"/>
      <c r="D8" s="468"/>
      <c r="E8" s="35" t="s">
        <v>295</v>
      </c>
      <c r="F8" s="35" t="s">
        <v>296</v>
      </c>
      <c r="G8" s="35" t="s">
        <v>297</v>
      </c>
      <c r="H8" s="35" t="s">
        <v>298</v>
      </c>
    </row>
    <row r="9" spans="2:8" ht="15" customHeight="1" x14ac:dyDescent="0.2">
      <c r="B9" s="125"/>
      <c r="C9" s="464" t="s">
        <v>321</v>
      </c>
      <c r="D9" s="465"/>
      <c r="E9" s="465"/>
      <c r="F9" s="465"/>
      <c r="G9" s="465"/>
      <c r="H9" s="466"/>
    </row>
    <row r="10" spans="2:8" ht="15" customHeight="1" x14ac:dyDescent="0.2">
      <c r="B10" s="125">
        <v>1</v>
      </c>
      <c r="C10" s="469" t="s">
        <v>322</v>
      </c>
      <c r="D10" s="470"/>
      <c r="E10" s="127">
        <v>0</v>
      </c>
      <c r="F10" s="127">
        <v>0</v>
      </c>
      <c r="G10" s="127">
        <v>0</v>
      </c>
      <c r="H10" s="127">
        <v>0</v>
      </c>
    </row>
    <row r="11" spans="2:8" ht="15" customHeight="1" x14ac:dyDescent="0.2">
      <c r="B11" s="125">
        <v>2</v>
      </c>
      <c r="C11" s="469" t="s">
        <v>323</v>
      </c>
      <c r="D11" s="470"/>
      <c r="E11" s="127">
        <v>0</v>
      </c>
      <c r="F11" s="127">
        <v>0</v>
      </c>
      <c r="G11" s="127">
        <v>0</v>
      </c>
      <c r="H11" s="127">
        <v>0</v>
      </c>
    </row>
    <row r="12" spans="2:8" ht="30" customHeight="1" x14ac:dyDescent="0.2">
      <c r="B12" s="125">
        <v>3</v>
      </c>
      <c r="C12" s="471" t="s">
        <v>324</v>
      </c>
      <c r="D12" s="472"/>
      <c r="E12" s="127">
        <v>0</v>
      </c>
      <c r="F12" s="127">
        <v>0</v>
      </c>
      <c r="G12" s="127">
        <v>0</v>
      </c>
      <c r="H12" s="127">
        <v>0</v>
      </c>
    </row>
    <row r="13" spans="2:8" ht="15" customHeight="1" x14ac:dyDescent="0.2">
      <c r="B13" s="125"/>
      <c r="C13" s="464" t="s">
        <v>325</v>
      </c>
      <c r="D13" s="465"/>
      <c r="E13" s="465"/>
      <c r="F13" s="465"/>
      <c r="G13" s="465"/>
      <c r="H13" s="466"/>
    </row>
    <row r="14" spans="2:8" ht="15" customHeight="1" x14ac:dyDescent="0.2">
      <c r="B14" s="125">
        <v>4</v>
      </c>
      <c r="C14" s="469" t="s">
        <v>326</v>
      </c>
      <c r="D14" s="470"/>
      <c r="E14" s="127">
        <v>0</v>
      </c>
      <c r="F14" s="127">
        <v>0</v>
      </c>
      <c r="G14" s="127">
        <v>0</v>
      </c>
      <c r="H14" s="127">
        <v>0</v>
      </c>
    </row>
    <row r="15" spans="2:8" ht="15" customHeight="1" x14ac:dyDescent="0.2">
      <c r="B15" s="125">
        <v>5</v>
      </c>
      <c r="C15" s="469" t="s">
        <v>327</v>
      </c>
      <c r="D15" s="470"/>
      <c r="E15" s="127">
        <v>0</v>
      </c>
      <c r="F15" s="127">
        <v>0</v>
      </c>
      <c r="G15" s="127">
        <v>0</v>
      </c>
      <c r="H15" s="127">
        <v>0</v>
      </c>
    </row>
    <row r="16" spans="2:8" ht="15" customHeight="1" x14ac:dyDescent="0.2">
      <c r="B16" s="125"/>
      <c r="C16" s="464" t="s">
        <v>328</v>
      </c>
      <c r="D16" s="465"/>
      <c r="E16" s="465"/>
      <c r="F16" s="465"/>
      <c r="G16" s="465"/>
      <c r="H16" s="466"/>
    </row>
    <row r="17" spans="2:8" ht="15" customHeight="1" x14ac:dyDescent="0.2">
      <c r="B17" s="125">
        <v>6</v>
      </c>
      <c r="C17" s="469" t="s">
        <v>329</v>
      </c>
      <c r="D17" s="470"/>
      <c r="E17" s="127">
        <v>0</v>
      </c>
      <c r="F17" s="127">
        <v>0</v>
      </c>
      <c r="G17" s="127">
        <v>0</v>
      </c>
      <c r="H17" s="127">
        <v>0</v>
      </c>
    </row>
    <row r="18" spans="2:8" ht="15" customHeight="1" x14ac:dyDescent="0.2">
      <c r="B18" s="125">
        <v>7</v>
      </c>
      <c r="C18" s="469" t="s">
        <v>330</v>
      </c>
      <c r="D18" s="470"/>
      <c r="E18" s="127">
        <v>0</v>
      </c>
      <c r="F18" s="127">
        <v>0</v>
      </c>
      <c r="G18" s="127">
        <v>0</v>
      </c>
      <c r="H18" s="127">
        <v>0</v>
      </c>
    </row>
    <row r="19" spans="2:8" ht="15" customHeight="1" x14ac:dyDescent="0.2">
      <c r="B19" s="125">
        <v>8</v>
      </c>
      <c r="C19" s="471" t="s">
        <v>331</v>
      </c>
      <c r="D19" s="472"/>
      <c r="E19" s="127">
        <v>0</v>
      </c>
      <c r="F19" s="127">
        <v>0</v>
      </c>
      <c r="G19" s="127">
        <v>0</v>
      </c>
      <c r="H19" s="127">
        <v>0</v>
      </c>
    </row>
    <row r="20" spans="2:8" ht="15" customHeight="1" x14ac:dyDescent="0.2">
      <c r="B20" s="125">
        <v>9</v>
      </c>
      <c r="C20" s="471" t="s">
        <v>312</v>
      </c>
      <c r="D20" s="472"/>
      <c r="E20" s="127">
        <v>0</v>
      </c>
      <c r="F20" s="127">
        <v>0</v>
      </c>
      <c r="G20" s="127">
        <v>0</v>
      </c>
      <c r="H20" s="127">
        <v>0</v>
      </c>
    </row>
    <row r="21" spans="2:8" ht="15" customHeight="1" x14ac:dyDescent="0.2">
      <c r="B21" s="125">
        <v>10</v>
      </c>
      <c r="C21" s="471" t="s">
        <v>332</v>
      </c>
      <c r="D21" s="472"/>
      <c r="E21" s="127">
        <v>0</v>
      </c>
      <c r="F21" s="127">
        <v>0</v>
      </c>
      <c r="G21" s="127">
        <v>0</v>
      </c>
      <c r="H21" s="127">
        <v>0</v>
      </c>
    </row>
    <row r="22" spans="2:8" ht="15" customHeight="1" x14ac:dyDescent="0.2">
      <c r="B22" s="125">
        <v>11</v>
      </c>
      <c r="C22" s="471" t="s">
        <v>333</v>
      </c>
      <c r="D22" s="472"/>
      <c r="E22" s="127">
        <v>0</v>
      </c>
      <c r="F22" s="127">
        <v>0</v>
      </c>
      <c r="G22" s="127">
        <v>0</v>
      </c>
      <c r="H22" s="127">
        <v>0</v>
      </c>
    </row>
    <row r="24" spans="2:8" x14ac:dyDescent="0.2">
      <c r="C24" s="133"/>
      <c r="D24" s="133"/>
      <c r="E24" s="133"/>
      <c r="F24" s="133"/>
      <c r="G24" s="133"/>
      <c r="H24" s="133"/>
    </row>
    <row r="25" spans="2:8" x14ac:dyDescent="0.2">
      <c r="C25" s="133"/>
      <c r="D25" s="133"/>
      <c r="E25" s="133"/>
      <c r="F25" s="133"/>
      <c r="G25" s="133"/>
      <c r="H25" s="133"/>
    </row>
    <row r="26" spans="2:8" x14ac:dyDescent="0.2">
      <c r="C26" s="133"/>
      <c r="D26" s="133"/>
      <c r="E26" s="133"/>
      <c r="F26" s="133"/>
      <c r="G26" s="133"/>
      <c r="H26" s="133"/>
    </row>
    <row r="27" spans="2:8" x14ac:dyDescent="0.2">
      <c r="C27" s="133"/>
      <c r="D27" s="133"/>
      <c r="E27" s="133"/>
      <c r="F27" s="133"/>
      <c r="G27" s="133"/>
      <c r="H27" s="133"/>
    </row>
    <row r="28" spans="2:8" x14ac:dyDescent="0.2">
      <c r="C28" s="473"/>
      <c r="D28" s="473"/>
      <c r="E28" s="473"/>
      <c r="F28" s="473"/>
      <c r="G28" s="473"/>
      <c r="H28" s="473"/>
    </row>
    <row r="29" spans="2:8" x14ac:dyDescent="0.2">
      <c r="C29" s="133"/>
      <c r="D29" s="133"/>
      <c r="E29" s="133"/>
      <c r="F29" s="133"/>
      <c r="G29" s="133"/>
      <c r="H29" s="133"/>
    </row>
    <row r="30" spans="2:8" x14ac:dyDescent="0.2">
      <c r="C30" s="133"/>
      <c r="D30" s="133"/>
      <c r="E30" s="133"/>
      <c r="F30" s="133"/>
      <c r="G30" s="133"/>
      <c r="H30" s="133"/>
    </row>
    <row r="32" spans="2:8" ht="29.25" customHeight="1" x14ac:dyDescent="0.2"/>
  </sheetData>
  <mergeCells count="16">
    <mergeCell ref="C20:D20"/>
    <mergeCell ref="C21:D21"/>
    <mergeCell ref="C22:D22"/>
    <mergeCell ref="C28:H28"/>
    <mergeCell ref="C14:D14"/>
    <mergeCell ref="C15:D15"/>
    <mergeCell ref="C16:H16"/>
    <mergeCell ref="C17:D17"/>
    <mergeCell ref="C18:D18"/>
    <mergeCell ref="C19:D19"/>
    <mergeCell ref="C13:H13"/>
    <mergeCell ref="C8:D8"/>
    <mergeCell ref="C9:H9"/>
    <mergeCell ref="C10:D10"/>
    <mergeCell ref="C11:D11"/>
    <mergeCell ref="C12:D12"/>
  </mergeCells>
  <pageMargins left="0.70866141732283472" right="0.70866141732283472" top="0.74803149606299213" bottom="0.74803149606299213" header="0.31496062992125984" footer="0.31496062992125984"/>
  <pageSetup paperSize="9" scale="60" fitToHeight="0" orientation="landscape" cellComments="asDisplayed" r:id="rId1"/>
  <headerFooter>
    <oddHeader>&amp;CDE
Anhang XXXIII</oddHeader>
    <oddFooter>&amp;C&amp;P</oddFoot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3" tint="0.39997558519241921"/>
    <pageSetUpPr fitToPage="1"/>
  </sheetPr>
  <dimension ref="B2:Y33"/>
  <sheetViews>
    <sheetView showGridLines="0" zoomScaleNormal="100" zoomScalePageLayoutView="70" workbookViewId="0"/>
  </sheetViews>
  <sheetFormatPr baseColWidth="10" defaultColWidth="9.140625" defaultRowHeight="12.75" x14ac:dyDescent="0.2"/>
  <cols>
    <col min="1" max="1" width="5.7109375" style="41" customWidth="1"/>
    <col min="2" max="2" width="9.140625" style="41"/>
    <col min="3" max="3" width="28.7109375" style="41" customWidth="1"/>
    <col min="4" max="8" width="20" style="41" customWidth="1"/>
    <col min="9" max="9" width="20" style="147" customWidth="1"/>
    <col min="10" max="10" width="20" style="41" customWidth="1"/>
    <col min="11" max="11" width="22.140625" style="41" customWidth="1"/>
    <col min="12" max="12" width="9.140625" style="41"/>
    <col min="13" max="13" width="255.7109375" style="41" bestFit="1" customWidth="1"/>
    <col min="14" max="16384" width="9.140625" style="41"/>
  </cols>
  <sheetData>
    <row r="2" spans="2:25" x14ac:dyDescent="0.2">
      <c r="C2" s="124" t="s">
        <v>334</v>
      </c>
      <c r="I2" s="134"/>
    </row>
    <row r="3" spans="2:25" ht="14.25" customHeight="1" x14ac:dyDescent="0.2">
      <c r="C3" s="135"/>
      <c r="D3" s="135"/>
      <c r="E3" s="135"/>
      <c r="F3" s="135"/>
      <c r="G3" s="135"/>
      <c r="H3" s="135"/>
      <c r="I3" s="136"/>
      <c r="J3" s="135"/>
    </row>
    <row r="4" spans="2:25" ht="14.25" customHeight="1" x14ac:dyDescent="0.2">
      <c r="C4" s="135"/>
      <c r="D4" s="135"/>
      <c r="E4" s="135"/>
      <c r="F4" s="135"/>
      <c r="G4" s="135"/>
      <c r="H4" s="135"/>
      <c r="I4" s="136"/>
      <c r="J4" s="135"/>
    </row>
    <row r="5" spans="2:25" ht="14.25" customHeight="1" x14ac:dyDescent="0.2">
      <c r="C5" s="135"/>
      <c r="D5" s="135"/>
      <c r="E5" s="135"/>
      <c r="F5" s="135"/>
      <c r="G5" s="135"/>
      <c r="H5" s="135"/>
      <c r="I5" s="136"/>
      <c r="J5" s="135"/>
    </row>
    <row r="6" spans="2:25" x14ac:dyDescent="0.2">
      <c r="E6" s="135"/>
      <c r="F6" s="135"/>
      <c r="G6" s="135"/>
      <c r="H6" s="135"/>
      <c r="I6" s="136"/>
    </row>
    <row r="7" spans="2:25" x14ac:dyDescent="0.2">
      <c r="D7" s="125" t="s">
        <v>21</v>
      </c>
      <c r="E7" s="125" t="s">
        <v>30</v>
      </c>
      <c r="F7" s="125" t="s">
        <v>31</v>
      </c>
      <c r="G7" s="125" t="s">
        <v>24</v>
      </c>
      <c r="H7" s="125" t="s">
        <v>25</v>
      </c>
      <c r="I7" s="125" t="s">
        <v>26</v>
      </c>
      <c r="J7" s="125" t="s">
        <v>335</v>
      </c>
      <c r="K7" s="125" t="s">
        <v>336</v>
      </c>
    </row>
    <row r="8" spans="2:25" ht="258.60000000000002" customHeight="1" x14ac:dyDescent="0.2">
      <c r="C8" s="137" t="s">
        <v>337</v>
      </c>
      <c r="D8" s="138" t="s">
        <v>338</v>
      </c>
      <c r="E8" s="138" t="s">
        <v>339</v>
      </c>
      <c r="F8" s="138" t="s">
        <v>340</v>
      </c>
      <c r="G8" s="138" t="s">
        <v>341</v>
      </c>
      <c r="H8" s="138" t="s">
        <v>342</v>
      </c>
      <c r="I8" s="138" t="s">
        <v>343</v>
      </c>
      <c r="J8" s="139" t="s">
        <v>344</v>
      </c>
      <c r="K8" s="138" t="s">
        <v>345</v>
      </c>
      <c r="M8" s="140"/>
      <c r="N8" s="141"/>
      <c r="O8" s="141"/>
      <c r="P8" s="141"/>
      <c r="Q8" s="141"/>
      <c r="R8" s="141"/>
      <c r="S8" s="141"/>
      <c r="T8" s="141"/>
      <c r="U8" s="141"/>
      <c r="V8" s="141"/>
      <c r="W8" s="141"/>
      <c r="X8" s="141"/>
      <c r="Y8" s="141"/>
    </row>
    <row r="9" spans="2:25" ht="25.5" x14ac:dyDescent="0.2">
      <c r="B9" s="125">
        <v>1</v>
      </c>
      <c r="C9" s="142" t="s">
        <v>295</v>
      </c>
      <c r="D9" s="127">
        <v>0</v>
      </c>
      <c r="E9" s="127">
        <v>0</v>
      </c>
      <c r="F9" s="127">
        <v>0</v>
      </c>
      <c r="G9" s="127">
        <v>0</v>
      </c>
      <c r="H9" s="127">
        <v>0</v>
      </c>
      <c r="I9" s="127">
        <v>0</v>
      </c>
      <c r="J9" s="127">
        <v>0</v>
      </c>
      <c r="K9" s="127">
        <v>0</v>
      </c>
    </row>
    <row r="10" spans="2:25" x14ac:dyDescent="0.2">
      <c r="B10" s="125">
        <v>2</v>
      </c>
      <c r="C10" s="143" t="s">
        <v>346</v>
      </c>
      <c r="D10" s="127">
        <v>0</v>
      </c>
      <c r="E10" s="127">
        <v>0</v>
      </c>
      <c r="F10" s="127">
        <v>0</v>
      </c>
      <c r="G10" s="127">
        <v>0</v>
      </c>
      <c r="H10" s="127">
        <v>0</v>
      </c>
      <c r="I10" s="127">
        <v>0</v>
      </c>
      <c r="J10" s="127">
        <v>0</v>
      </c>
      <c r="K10" s="127">
        <v>0</v>
      </c>
    </row>
    <row r="11" spans="2:25" ht="48.6" customHeight="1" x14ac:dyDescent="0.2">
      <c r="B11" s="125">
        <v>3</v>
      </c>
      <c r="C11" s="143" t="s">
        <v>347</v>
      </c>
      <c r="D11" s="127">
        <v>0</v>
      </c>
      <c r="E11" s="127">
        <v>0</v>
      </c>
      <c r="F11" s="127">
        <v>0</v>
      </c>
      <c r="G11" s="127">
        <v>0</v>
      </c>
      <c r="H11" s="127">
        <v>0</v>
      </c>
      <c r="I11" s="127">
        <v>0</v>
      </c>
      <c r="J11" s="127">
        <v>0</v>
      </c>
      <c r="K11" s="127">
        <v>0</v>
      </c>
    </row>
    <row r="12" spans="2:25" ht="82.5" customHeight="1" x14ac:dyDescent="0.2">
      <c r="B12" s="125">
        <v>4</v>
      </c>
      <c r="C12" s="143" t="s">
        <v>348</v>
      </c>
      <c r="D12" s="127">
        <v>0</v>
      </c>
      <c r="E12" s="127">
        <v>0</v>
      </c>
      <c r="F12" s="127">
        <v>0</v>
      </c>
      <c r="G12" s="127">
        <v>0</v>
      </c>
      <c r="H12" s="127">
        <v>0</v>
      </c>
      <c r="I12" s="127">
        <v>0</v>
      </c>
      <c r="J12" s="127">
        <v>0</v>
      </c>
      <c r="K12" s="127">
        <v>0</v>
      </c>
    </row>
    <row r="13" spans="2:25" x14ac:dyDescent="0.2">
      <c r="B13" s="125">
        <v>5</v>
      </c>
      <c r="C13" s="143" t="s">
        <v>349</v>
      </c>
      <c r="D13" s="127">
        <v>0</v>
      </c>
      <c r="E13" s="127">
        <v>0</v>
      </c>
      <c r="F13" s="127">
        <v>0</v>
      </c>
      <c r="G13" s="127">
        <v>0</v>
      </c>
      <c r="H13" s="127">
        <v>0</v>
      </c>
      <c r="I13" s="127">
        <v>0</v>
      </c>
      <c r="J13" s="127">
        <v>0</v>
      </c>
      <c r="K13" s="127">
        <v>0</v>
      </c>
    </row>
    <row r="14" spans="2:25" x14ac:dyDescent="0.2">
      <c r="B14" s="125">
        <v>6</v>
      </c>
      <c r="C14" s="143" t="s">
        <v>350</v>
      </c>
      <c r="D14" s="127">
        <v>0</v>
      </c>
      <c r="E14" s="127">
        <v>0</v>
      </c>
      <c r="F14" s="127">
        <v>0</v>
      </c>
      <c r="G14" s="127">
        <v>0</v>
      </c>
      <c r="H14" s="127">
        <v>0</v>
      </c>
      <c r="I14" s="127">
        <v>0</v>
      </c>
      <c r="J14" s="127">
        <v>0</v>
      </c>
      <c r="K14" s="127">
        <v>0</v>
      </c>
    </row>
    <row r="15" spans="2:25" x14ac:dyDescent="0.2">
      <c r="B15" s="144">
        <v>7</v>
      </c>
      <c r="C15" s="142" t="s">
        <v>351</v>
      </c>
      <c r="D15" s="127">
        <v>0</v>
      </c>
      <c r="E15" s="127">
        <v>0</v>
      </c>
      <c r="F15" s="127">
        <v>0</v>
      </c>
      <c r="G15" s="127">
        <v>0</v>
      </c>
      <c r="H15" s="127">
        <v>0</v>
      </c>
      <c r="I15" s="127">
        <v>0</v>
      </c>
      <c r="J15" s="127">
        <v>0</v>
      </c>
      <c r="K15" s="127">
        <v>0</v>
      </c>
    </row>
    <row r="16" spans="2:25" x14ac:dyDescent="0.2">
      <c r="B16" s="144">
        <v>8</v>
      </c>
      <c r="C16" s="143" t="s">
        <v>346</v>
      </c>
      <c r="D16" s="127">
        <v>0</v>
      </c>
      <c r="E16" s="127">
        <v>0</v>
      </c>
      <c r="F16" s="127">
        <v>0</v>
      </c>
      <c r="G16" s="127">
        <v>0</v>
      </c>
      <c r="H16" s="127">
        <v>0</v>
      </c>
      <c r="I16" s="127">
        <v>0</v>
      </c>
      <c r="J16" s="127">
        <v>0</v>
      </c>
      <c r="K16" s="127">
        <v>0</v>
      </c>
    </row>
    <row r="17" spans="2:13" ht="50.45" customHeight="1" x14ac:dyDescent="0.2">
      <c r="B17" s="144">
        <v>9</v>
      </c>
      <c r="C17" s="143" t="s">
        <v>347</v>
      </c>
      <c r="D17" s="127">
        <v>0</v>
      </c>
      <c r="E17" s="127">
        <v>0</v>
      </c>
      <c r="F17" s="127">
        <v>0</v>
      </c>
      <c r="G17" s="127">
        <v>0</v>
      </c>
      <c r="H17" s="127">
        <v>0</v>
      </c>
      <c r="I17" s="127">
        <v>0</v>
      </c>
      <c r="J17" s="127">
        <v>0</v>
      </c>
      <c r="K17" s="127">
        <v>0</v>
      </c>
    </row>
    <row r="18" spans="2:13" ht="63.75" x14ac:dyDescent="0.2">
      <c r="B18" s="144">
        <v>10</v>
      </c>
      <c r="C18" s="143" t="s">
        <v>348</v>
      </c>
      <c r="D18" s="127">
        <v>0</v>
      </c>
      <c r="E18" s="127">
        <v>0</v>
      </c>
      <c r="F18" s="127">
        <v>0</v>
      </c>
      <c r="G18" s="127">
        <v>0</v>
      </c>
      <c r="H18" s="127">
        <v>0</v>
      </c>
      <c r="I18" s="127">
        <v>0</v>
      </c>
      <c r="J18" s="127">
        <v>0</v>
      </c>
      <c r="K18" s="127">
        <v>0</v>
      </c>
    </row>
    <row r="19" spans="2:13" x14ac:dyDescent="0.2">
      <c r="B19" s="144">
        <v>11</v>
      </c>
      <c r="C19" s="143" t="s">
        <v>349</v>
      </c>
      <c r="D19" s="127">
        <v>0</v>
      </c>
      <c r="E19" s="127">
        <v>0</v>
      </c>
      <c r="F19" s="127">
        <v>0</v>
      </c>
      <c r="G19" s="127">
        <v>0</v>
      </c>
      <c r="H19" s="127">
        <v>0</v>
      </c>
      <c r="I19" s="127">
        <v>0</v>
      </c>
      <c r="J19" s="127">
        <v>0</v>
      </c>
      <c r="K19" s="127">
        <v>0</v>
      </c>
    </row>
    <row r="20" spans="2:13" x14ac:dyDescent="0.2">
      <c r="B20" s="144">
        <v>12</v>
      </c>
      <c r="C20" s="143" t="s">
        <v>350</v>
      </c>
      <c r="D20" s="127">
        <v>0</v>
      </c>
      <c r="E20" s="127">
        <v>0</v>
      </c>
      <c r="F20" s="127">
        <v>0</v>
      </c>
      <c r="G20" s="127">
        <v>0</v>
      </c>
      <c r="H20" s="127">
        <v>0</v>
      </c>
      <c r="I20" s="127">
        <v>0</v>
      </c>
      <c r="J20" s="127">
        <v>0</v>
      </c>
      <c r="K20" s="127">
        <v>0</v>
      </c>
    </row>
    <row r="21" spans="2:13" ht="19.5" customHeight="1" x14ac:dyDescent="0.2">
      <c r="B21" s="144">
        <v>13</v>
      </c>
      <c r="C21" s="41" t="s">
        <v>297</v>
      </c>
      <c r="D21" s="127">
        <v>0</v>
      </c>
      <c r="E21" s="127">
        <v>0</v>
      </c>
      <c r="F21" s="127">
        <v>0</v>
      </c>
      <c r="G21" s="127">
        <v>0</v>
      </c>
      <c r="H21" s="127">
        <v>0</v>
      </c>
      <c r="I21" s="127">
        <v>0</v>
      </c>
      <c r="J21" s="127">
        <v>0</v>
      </c>
      <c r="K21" s="127">
        <v>0</v>
      </c>
    </row>
    <row r="22" spans="2:13" x14ac:dyDescent="0.2">
      <c r="B22" s="144">
        <v>14</v>
      </c>
      <c r="C22" s="143" t="s">
        <v>346</v>
      </c>
      <c r="D22" s="127">
        <v>0</v>
      </c>
      <c r="E22" s="127">
        <v>0</v>
      </c>
      <c r="F22" s="127">
        <v>0</v>
      </c>
      <c r="G22" s="127">
        <v>0</v>
      </c>
      <c r="H22" s="127">
        <v>0</v>
      </c>
      <c r="I22" s="127">
        <v>0</v>
      </c>
      <c r="J22" s="127">
        <v>0</v>
      </c>
      <c r="K22" s="127">
        <v>0</v>
      </c>
    </row>
    <row r="23" spans="2:13" ht="60.6" customHeight="1" x14ac:dyDescent="0.2">
      <c r="B23" s="144">
        <v>15</v>
      </c>
      <c r="C23" s="143" t="s">
        <v>347</v>
      </c>
      <c r="D23" s="127">
        <v>0</v>
      </c>
      <c r="E23" s="127">
        <v>0</v>
      </c>
      <c r="F23" s="127">
        <v>0</v>
      </c>
      <c r="G23" s="127">
        <v>0</v>
      </c>
      <c r="H23" s="127">
        <v>0</v>
      </c>
      <c r="I23" s="127">
        <v>0</v>
      </c>
      <c r="J23" s="127">
        <v>0</v>
      </c>
      <c r="K23" s="127">
        <v>0</v>
      </c>
    </row>
    <row r="24" spans="2:13" ht="63.75" x14ac:dyDescent="0.2">
      <c r="B24" s="144">
        <v>16</v>
      </c>
      <c r="C24" s="143" t="s">
        <v>348</v>
      </c>
      <c r="D24" s="127">
        <v>0</v>
      </c>
      <c r="E24" s="127">
        <v>0</v>
      </c>
      <c r="F24" s="127">
        <v>0</v>
      </c>
      <c r="G24" s="127">
        <v>0</v>
      </c>
      <c r="H24" s="127">
        <v>0</v>
      </c>
      <c r="I24" s="127">
        <v>0</v>
      </c>
      <c r="J24" s="127">
        <v>0</v>
      </c>
      <c r="K24" s="127">
        <v>0</v>
      </c>
    </row>
    <row r="25" spans="2:13" x14ac:dyDescent="0.2">
      <c r="B25" s="144">
        <v>17</v>
      </c>
      <c r="C25" s="143" t="s">
        <v>349</v>
      </c>
      <c r="D25" s="127">
        <v>0</v>
      </c>
      <c r="E25" s="127">
        <v>0</v>
      </c>
      <c r="F25" s="127">
        <v>0</v>
      </c>
      <c r="G25" s="127">
        <v>0</v>
      </c>
      <c r="H25" s="127">
        <v>0</v>
      </c>
      <c r="I25" s="127">
        <v>0</v>
      </c>
      <c r="J25" s="127">
        <v>0</v>
      </c>
      <c r="K25" s="127">
        <v>0</v>
      </c>
    </row>
    <row r="26" spans="2:13" x14ac:dyDescent="0.2">
      <c r="B26" s="144">
        <v>18</v>
      </c>
      <c r="C26" s="143" t="s">
        <v>350</v>
      </c>
      <c r="D26" s="127">
        <v>0</v>
      </c>
      <c r="E26" s="127">
        <v>0</v>
      </c>
      <c r="F26" s="127">
        <v>0</v>
      </c>
      <c r="G26" s="127">
        <v>0</v>
      </c>
      <c r="H26" s="127">
        <v>0</v>
      </c>
      <c r="I26" s="127">
        <v>0</v>
      </c>
      <c r="J26" s="127">
        <v>0</v>
      </c>
      <c r="K26" s="127">
        <v>0</v>
      </c>
    </row>
    <row r="27" spans="2:13" x14ac:dyDescent="0.2">
      <c r="B27" s="144">
        <v>19</v>
      </c>
      <c r="C27" s="145" t="s">
        <v>298</v>
      </c>
      <c r="D27" s="127">
        <v>0</v>
      </c>
      <c r="E27" s="127">
        <v>0</v>
      </c>
      <c r="F27" s="127">
        <v>0</v>
      </c>
      <c r="G27" s="127">
        <v>0</v>
      </c>
      <c r="H27" s="127">
        <v>0</v>
      </c>
      <c r="I27" s="127">
        <v>0</v>
      </c>
      <c r="J27" s="127">
        <v>0</v>
      </c>
      <c r="K27" s="127">
        <v>0</v>
      </c>
    </row>
    <row r="28" spans="2:13" x14ac:dyDescent="0.2">
      <c r="B28" s="144">
        <v>20</v>
      </c>
      <c r="C28" s="143" t="s">
        <v>346</v>
      </c>
      <c r="D28" s="127">
        <v>0</v>
      </c>
      <c r="E28" s="127">
        <v>0</v>
      </c>
      <c r="F28" s="127">
        <v>0</v>
      </c>
      <c r="G28" s="127">
        <v>0</v>
      </c>
      <c r="H28" s="127">
        <v>0</v>
      </c>
      <c r="I28" s="127">
        <v>0</v>
      </c>
      <c r="J28" s="127">
        <v>0</v>
      </c>
      <c r="K28" s="127">
        <v>0</v>
      </c>
      <c r="M28" s="141"/>
    </row>
    <row r="29" spans="2:13" ht="65.45" customHeight="1" x14ac:dyDescent="0.2">
      <c r="B29" s="144">
        <v>21</v>
      </c>
      <c r="C29" s="143" t="s">
        <v>347</v>
      </c>
      <c r="D29" s="127">
        <v>0</v>
      </c>
      <c r="E29" s="127">
        <v>0</v>
      </c>
      <c r="F29" s="127">
        <v>0</v>
      </c>
      <c r="G29" s="127">
        <v>0</v>
      </c>
      <c r="H29" s="127">
        <v>0</v>
      </c>
      <c r="I29" s="127">
        <v>0</v>
      </c>
      <c r="J29" s="127">
        <v>0</v>
      </c>
      <c r="K29" s="127">
        <v>0</v>
      </c>
    </row>
    <row r="30" spans="2:13" ht="79.5" customHeight="1" x14ac:dyDescent="0.2">
      <c r="B30" s="144">
        <v>22</v>
      </c>
      <c r="C30" s="143" t="s">
        <v>348</v>
      </c>
      <c r="D30" s="127">
        <v>0</v>
      </c>
      <c r="E30" s="127">
        <v>0</v>
      </c>
      <c r="F30" s="127">
        <v>0</v>
      </c>
      <c r="G30" s="127">
        <v>0</v>
      </c>
      <c r="H30" s="127">
        <v>0</v>
      </c>
      <c r="I30" s="127">
        <v>0</v>
      </c>
      <c r="J30" s="127">
        <v>0</v>
      </c>
      <c r="K30" s="127">
        <v>0</v>
      </c>
    </row>
    <row r="31" spans="2:13" x14ac:dyDescent="0.2">
      <c r="B31" s="144">
        <v>23</v>
      </c>
      <c r="C31" s="143" t="s">
        <v>349</v>
      </c>
      <c r="D31" s="127">
        <v>0</v>
      </c>
      <c r="E31" s="127">
        <v>0</v>
      </c>
      <c r="F31" s="127">
        <v>0</v>
      </c>
      <c r="G31" s="127">
        <v>0</v>
      </c>
      <c r="H31" s="127">
        <v>0</v>
      </c>
      <c r="I31" s="127">
        <v>0</v>
      </c>
      <c r="J31" s="127">
        <v>0</v>
      </c>
      <c r="K31" s="127">
        <v>0</v>
      </c>
    </row>
    <row r="32" spans="2:13" x14ac:dyDescent="0.2">
      <c r="B32" s="144">
        <v>24</v>
      </c>
      <c r="C32" s="143" t="s">
        <v>350</v>
      </c>
      <c r="D32" s="127">
        <v>0</v>
      </c>
      <c r="E32" s="127">
        <v>0</v>
      </c>
      <c r="F32" s="127">
        <v>0</v>
      </c>
      <c r="G32" s="127">
        <v>0</v>
      </c>
      <c r="H32" s="127">
        <v>0</v>
      </c>
      <c r="I32" s="127">
        <v>0</v>
      </c>
      <c r="J32" s="127">
        <v>0</v>
      </c>
      <c r="K32" s="127">
        <v>0</v>
      </c>
    </row>
    <row r="33" spans="2:11" x14ac:dyDescent="0.2">
      <c r="B33" s="144">
        <v>25</v>
      </c>
      <c r="C33" s="146" t="s">
        <v>352</v>
      </c>
      <c r="D33" s="127">
        <v>0</v>
      </c>
      <c r="E33" s="127">
        <v>0</v>
      </c>
      <c r="F33" s="127">
        <v>0</v>
      </c>
      <c r="G33" s="127">
        <v>0</v>
      </c>
      <c r="H33" s="127">
        <v>0</v>
      </c>
      <c r="I33" s="127">
        <v>0</v>
      </c>
      <c r="J33" s="127">
        <v>0</v>
      </c>
      <c r="K33" s="127">
        <v>0</v>
      </c>
    </row>
  </sheetData>
  <pageMargins left="0.70866141732283472" right="0.70866141732283472" top="0.74803149606299213" bottom="0.74803149606299213" header="0.31496062992125984" footer="0.31496062992125984"/>
  <pageSetup paperSize="9" scale="65" fitToHeight="0" orientation="landscape" cellComments="asDisplayed" r:id="rId1"/>
  <headerFooter>
    <oddHeader>&amp;CDE
Anhang XXXIII</oddHeader>
    <oddFooter>&amp;C&amp;P</oddFoot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3" tint="0.39997558519241921"/>
  </sheetPr>
  <dimension ref="B2:D24"/>
  <sheetViews>
    <sheetView showGridLines="0" zoomScaleNormal="100" zoomScalePageLayoutView="70" workbookViewId="0"/>
  </sheetViews>
  <sheetFormatPr baseColWidth="10" defaultColWidth="9.140625" defaultRowHeight="12.75" x14ac:dyDescent="0.2"/>
  <cols>
    <col min="1" max="1" width="5.7109375" style="21" customWidth="1"/>
    <col min="2" max="2" width="8.7109375" style="21" customWidth="1"/>
    <col min="3" max="3" width="42.28515625" style="21" customWidth="1"/>
    <col min="4" max="4" width="48.140625" style="21" customWidth="1"/>
    <col min="5" max="7" width="9.140625" style="21"/>
    <col min="8" max="8" width="42.28515625" style="21" customWidth="1"/>
    <col min="9" max="9" width="48.140625" style="21" customWidth="1"/>
    <col min="10" max="16384" width="9.140625" style="21"/>
  </cols>
  <sheetData>
    <row r="2" spans="2:4" x14ac:dyDescent="0.2">
      <c r="B2" s="70" t="s">
        <v>709</v>
      </c>
    </row>
    <row r="3" spans="2:4" x14ac:dyDescent="0.2">
      <c r="B3" s="70" t="s">
        <v>622</v>
      </c>
    </row>
    <row r="4" spans="2:4" x14ac:dyDescent="0.2">
      <c r="B4" s="70"/>
    </row>
    <row r="5" spans="2:4" x14ac:dyDescent="0.2">
      <c r="B5" s="70"/>
    </row>
    <row r="6" spans="2:4" x14ac:dyDescent="0.2">
      <c r="B6" s="70"/>
    </row>
    <row r="7" spans="2:4" ht="18" customHeight="1" x14ac:dyDescent="0.2">
      <c r="D7" s="144" t="s">
        <v>21</v>
      </c>
    </row>
    <row r="8" spans="2:4" ht="38.25" x14ac:dyDescent="0.2">
      <c r="C8" s="144" t="s">
        <v>353</v>
      </c>
      <c r="D8" s="149" t="s">
        <v>354</v>
      </c>
    </row>
    <row r="9" spans="2:4" x14ac:dyDescent="0.2">
      <c r="B9" s="144">
        <v>1</v>
      </c>
      <c r="C9" s="148" t="s">
        <v>355</v>
      </c>
      <c r="D9" s="40" t="s">
        <v>398</v>
      </c>
    </row>
    <row r="10" spans="2:4" x14ac:dyDescent="0.2">
      <c r="B10" s="144">
        <v>2</v>
      </c>
      <c r="C10" s="148" t="s">
        <v>356</v>
      </c>
      <c r="D10" s="40" t="s">
        <v>398</v>
      </c>
    </row>
    <row r="11" spans="2:4" x14ac:dyDescent="0.2">
      <c r="B11" s="144">
        <v>3</v>
      </c>
      <c r="C11" s="148" t="s">
        <v>357</v>
      </c>
      <c r="D11" s="40" t="s">
        <v>398</v>
      </c>
    </row>
    <row r="12" spans="2:4" x14ac:dyDescent="0.2">
      <c r="B12" s="144">
        <v>4</v>
      </c>
      <c r="C12" s="148" t="s">
        <v>358</v>
      </c>
      <c r="D12" s="40" t="s">
        <v>398</v>
      </c>
    </row>
    <row r="13" spans="2:4" x14ac:dyDescent="0.2">
      <c r="B13" s="144">
        <v>5</v>
      </c>
      <c r="C13" s="148" t="s">
        <v>359</v>
      </c>
      <c r="D13" s="40" t="s">
        <v>398</v>
      </c>
    </row>
    <row r="14" spans="2:4" x14ac:dyDescent="0.2">
      <c r="B14" s="144">
        <v>6</v>
      </c>
      <c r="C14" s="148" t="s">
        <v>360</v>
      </c>
      <c r="D14" s="40" t="s">
        <v>398</v>
      </c>
    </row>
    <row r="15" spans="2:4" x14ac:dyDescent="0.2">
      <c r="B15" s="144">
        <v>7</v>
      </c>
      <c r="C15" s="148" t="s">
        <v>361</v>
      </c>
      <c r="D15" s="40" t="s">
        <v>398</v>
      </c>
    </row>
    <row r="16" spans="2:4" x14ac:dyDescent="0.2">
      <c r="B16" s="144">
        <v>8</v>
      </c>
      <c r="C16" s="148" t="s">
        <v>362</v>
      </c>
      <c r="D16" s="40" t="s">
        <v>398</v>
      </c>
    </row>
    <row r="17" spans="2:4" x14ac:dyDescent="0.2">
      <c r="B17" s="144">
        <v>9</v>
      </c>
      <c r="C17" s="148" t="s">
        <v>363</v>
      </c>
      <c r="D17" s="40" t="s">
        <v>398</v>
      </c>
    </row>
    <row r="18" spans="2:4" x14ac:dyDescent="0.2">
      <c r="B18" s="144">
        <v>10</v>
      </c>
      <c r="C18" s="148" t="s">
        <v>364</v>
      </c>
      <c r="D18" s="40" t="s">
        <v>398</v>
      </c>
    </row>
    <row r="19" spans="2:4" x14ac:dyDescent="0.2">
      <c r="B19" s="144">
        <v>11</v>
      </c>
      <c r="C19" s="148" t="s">
        <v>365</v>
      </c>
      <c r="D19" s="40" t="s">
        <v>398</v>
      </c>
    </row>
    <row r="20" spans="2:4" ht="25.5" x14ac:dyDescent="0.2">
      <c r="B20" s="67" t="s">
        <v>366</v>
      </c>
      <c r="C20" s="145" t="s">
        <v>367</v>
      </c>
      <c r="D20" s="40"/>
    </row>
    <row r="24" spans="2:4" x14ac:dyDescent="0.2">
      <c r="D24" s="47"/>
    </row>
  </sheetData>
  <pageMargins left="0.70866141732283472" right="0.70866141732283472" top="0.74803149606299213" bottom="0.74803149606299213" header="0.31496062992125984" footer="0.31496062992125984"/>
  <pageSetup paperSize="9" orientation="landscape" r:id="rId1"/>
  <headerFooter>
    <oddHeader>&amp;CDE 
Anhang XXXIII</oddHeader>
    <oddFooter>&amp;C&amp;P</oddFoot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3" tint="0.39997558519241921"/>
  </sheetPr>
  <dimension ref="B2:M16"/>
  <sheetViews>
    <sheetView showGridLines="0" zoomScaleNormal="100" zoomScalePageLayoutView="70" workbookViewId="0"/>
  </sheetViews>
  <sheetFormatPr baseColWidth="10" defaultColWidth="9.140625" defaultRowHeight="12.75" x14ac:dyDescent="0.2"/>
  <cols>
    <col min="1" max="1" width="5.7109375" style="41" customWidth="1"/>
    <col min="2" max="2" width="7.42578125" style="41" customWidth="1"/>
    <col min="3" max="3" width="55.5703125" style="41" customWidth="1"/>
    <col min="4" max="4" width="23" style="41" bestFit="1" customWidth="1"/>
    <col min="5" max="5" width="23.42578125" style="41" customWidth="1"/>
    <col min="6" max="6" width="14.85546875" style="41" customWidth="1"/>
    <col min="7" max="7" width="14.7109375" style="41" bestFit="1" customWidth="1"/>
    <col min="8" max="8" width="19.28515625" style="41" bestFit="1" customWidth="1"/>
    <col min="9" max="9" width="19.85546875" style="41" bestFit="1" customWidth="1"/>
    <col min="10" max="10" width="17.140625" style="41" bestFit="1" customWidth="1"/>
    <col min="11" max="13" width="14.140625" style="41" customWidth="1"/>
    <col min="14" max="16384" width="9.140625" style="41"/>
  </cols>
  <sheetData>
    <row r="2" spans="2:13" x14ac:dyDescent="0.2">
      <c r="C2" s="124" t="s">
        <v>368</v>
      </c>
    </row>
    <row r="3" spans="2:13" x14ac:dyDescent="0.2">
      <c r="C3" s="156"/>
      <c r="D3" s="156"/>
      <c r="E3" s="156"/>
      <c r="F3" s="156"/>
      <c r="G3" s="157"/>
      <c r="H3" s="157"/>
      <c r="I3" s="157"/>
      <c r="J3" s="157"/>
      <c r="K3" s="157"/>
      <c r="L3" s="157"/>
      <c r="M3" s="157"/>
    </row>
    <row r="4" spans="2:13" x14ac:dyDescent="0.2">
      <c r="C4" s="156"/>
      <c r="D4" s="156"/>
      <c r="E4" s="156"/>
      <c r="F4" s="156"/>
      <c r="G4" s="157"/>
      <c r="H4" s="157"/>
      <c r="I4" s="157"/>
      <c r="J4" s="157"/>
      <c r="K4" s="157"/>
      <c r="L4" s="157"/>
      <c r="M4" s="157"/>
    </row>
    <row r="5" spans="2:13" x14ac:dyDescent="0.2">
      <c r="C5" s="156"/>
      <c r="D5" s="156"/>
      <c r="E5" s="156"/>
      <c r="F5" s="156"/>
      <c r="G5" s="157"/>
      <c r="H5" s="157"/>
      <c r="I5" s="157"/>
      <c r="J5" s="157"/>
      <c r="K5" s="157"/>
      <c r="L5" s="157"/>
      <c r="M5" s="157"/>
    </row>
    <row r="6" spans="2:13" x14ac:dyDescent="0.2">
      <c r="C6" s="156"/>
      <c r="D6" s="156"/>
      <c r="E6" s="156"/>
      <c r="F6" s="156"/>
      <c r="G6" s="157"/>
      <c r="H6" s="157"/>
      <c r="I6" s="157"/>
      <c r="J6" s="157"/>
      <c r="K6" s="157"/>
      <c r="L6" s="157"/>
      <c r="M6" s="157"/>
    </row>
    <row r="7" spans="2:13" ht="13.5" thickBot="1" x14ac:dyDescent="0.25">
      <c r="D7" s="158" t="s">
        <v>369</v>
      </c>
      <c r="E7" s="158" t="s">
        <v>30</v>
      </c>
      <c r="F7" s="158" t="s">
        <v>31</v>
      </c>
      <c r="G7" s="158" t="s">
        <v>24</v>
      </c>
      <c r="H7" s="158" t="s">
        <v>25</v>
      </c>
      <c r="I7" s="158" t="s">
        <v>26</v>
      </c>
      <c r="J7" s="158" t="s">
        <v>27</v>
      </c>
      <c r="K7" s="158" t="s">
        <v>370</v>
      </c>
      <c r="L7" s="158" t="s">
        <v>371</v>
      </c>
      <c r="M7" s="159" t="s">
        <v>372</v>
      </c>
    </row>
    <row r="8" spans="2:13" ht="15" customHeight="1" x14ac:dyDescent="0.2">
      <c r="B8" s="133"/>
      <c r="C8" s="160"/>
      <c r="D8" s="474" t="s">
        <v>373</v>
      </c>
      <c r="E8" s="475"/>
      <c r="F8" s="476"/>
      <c r="G8" s="477" t="s">
        <v>374</v>
      </c>
      <c r="H8" s="478"/>
      <c r="I8" s="478"/>
      <c r="J8" s="478"/>
      <c r="K8" s="478"/>
      <c r="L8" s="479"/>
      <c r="M8" s="161"/>
    </row>
    <row r="9" spans="2:13" ht="53.1" customHeight="1" x14ac:dyDescent="0.2">
      <c r="D9" s="162" t="s">
        <v>295</v>
      </c>
      <c r="E9" s="163" t="s">
        <v>351</v>
      </c>
      <c r="F9" s="164" t="s">
        <v>375</v>
      </c>
      <c r="G9" s="162" t="s">
        <v>376</v>
      </c>
      <c r="H9" s="163" t="s">
        <v>377</v>
      </c>
      <c r="I9" s="163" t="s">
        <v>378</v>
      </c>
      <c r="J9" s="163" t="s">
        <v>379</v>
      </c>
      <c r="K9" s="163" t="s">
        <v>380</v>
      </c>
      <c r="L9" s="164" t="s">
        <v>381</v>
      </c>
      <c r="M9" s="165" t="s">
        <v>382</v>
      </c>
    </row>
    <row r="10" spans="2:13" x14ac:dyDescent="0.2">
      <c r="B10" s="166">
        <v>1</v>
      </c>
      <c r="C10" s="167" t="s">
        <v>383</v>
      </c>
      <c r="D10" s="172"/>
      <c r="E10" s="172"/>
      <c r="F10" s="172"/>
      <c r="G10" s="150"/>
      <c r="H10" s="150"/>
      <c r="I10" s="150"/>
      <c r="J10" s="150"/>
      <c r="K10" s="150"/>
      <c r="L10" s="150"/>
      <c r="M10" s="151">
        <v>33</v>
      </c>
    </row>
    <row r="11" spans="2:13" x14ac:dyDescent="0.2">
      <c r="B11" s="166">
        <v>2</v>
      </c>
      <c r="C11" s="168" t="s">
        <v>384</v>
      </c>
      <c r="D11" s="173">
        <v>9</v>
      </c>
      <c r="E11" s="173">
        <v>3</v>
      </c>
      <c r="F11" s="173">
        <f>D11+E11</f>
        <v>12</v>
      </c>
      <c r="G11" s="152"/>
      <c r="H11" s="152"/>
      <c r="I11" s="152"/>
      <c r="J11" s="152"/>
      <c r="K11" s="152"/>
      <c r="L11" s="153"/>
      <c r="M11" s="154"/>
    </row>
    <row r="12" spans="2:13" x14ac:dyDescent="0.2">
      <c r="B12" s="166">
        <v>3</v>
      </c>
      <c r="C12" s="169" t="s">
        <v>385</v>
      </c>
      <c r="D12" s="174"/>
      <c r="E12" s="174"/>
      <c r="F12" s="174"/>
      <c r="G12" s="261">
        <v>0</v>
      </c>
      <c r="H12" s="261">
        <v>0</v>
      </c>
      <c r="I12" s="261">
        <v>0</v>
      </c>
      <c r="J12" s="261">
        <v>0</v>
      </c>
      <c r="K12" s="261">
        <v>0</v>
      </c>
      <c r="L12" s="175">
        <v>0</v>
      </c>
      <c r="M12" s="154"/>
    </row>
    <row r="13" spans="2:13" x14ac:dyDescent="0.2">
      <c r="B13" s="166">
        <v>4</v>
      </c>
      <c r="C13" s="169" t="s">
        <v>386</v>
      </c>
      <c r="D13" s="174"/>
      <c r="E13" s="174"/>
      <c r="F13" s="174"/>
      <c r="G13" s="261">
        <v>1</v>
      </c>
      <c r="H13" s="261">
        <v>14</v>
      </c>
      <c r="I13" s="261">
        <v>0</v>
      </c>
      <c r="J13" s="261">
        <v>4</v>
      </c>
      <c r="K13" s="261">
        <v>2</v>
      </c>
      <c r="L13" s="175">
        <v>0</v>
      </c>
      <c r="M13" s="154"/>
    </row>
    <row r="14" spans="2:13" x14ac:dyDescent="0.2">
      <c r="B14" s="166">
        <v>5</v>
      </c>
      <c r="C14" s="167" t="s">
        <v>387</v>
      </c>
      <c r="D14" s="256">
        <v>74881.039999999994</v>
      </c>
      <c r="E14" s="256">
        <v>1047677.27</v>
      </c>
      <c r="F14" s="256">
        <f>D14+E14</f>
        <v>1122558.31</v>
      </c>
      <c r="G14" s="257">
        <v>113893.87000000002</v>
      </c>
      <c r="H14" s="257">
        <v>1366671.8325000003</v>
      </c>
      <c r="I14" s="257">
        <v>0</v>
      </c>
      <c r="J14" s="257">
        <v>724444.41099999996</v>
      </c>
      <c r="K14" s="257">
        <v>241322.81</v>
      </c>
      <c r="L14" s="176">
        <v>0</v>
      </c>
      <c r="M14" s="154"/>
    </row>
    <row r="15" spans="2:13" x14ac:dyDescent="0.2">
      <c r="B15" s="166">
        <v>6</v>
      </c>
      <c r="C15" s="168" t="s">
        <v>388</v>
      </c>
      <c r="D15" s="258"/>
      <c r="E15" s="259">
        <v>63308.200000000004</v>
      </c>
      <c r="F15" s="256">
        <f>D15+E15</f>
        <v>63308.200000000004</v>
      </c>
      <c r="G15" s="260">
        <v>14648.72</v>
      </c>
      <c r="H15" s="260">
        <v>104298.52999999998</v>
      </c>
      <c r="I15" s="260">
        <v>0</v>
      </c>
      <c r="J15" s="260">
        <v>51481.233666666667</v>
      </c>
      <c r="K15" s="260">
        <v>11729.07</v>
      </c>
      <c r="L15" s="175">
        <v>0</v>
      </c>
      <c r="M15" s="155"/>
    </row>
    <row r="16" spans="2:13" x14ac:dyDescent="0.2">
      <c r="B16" s="166">
        <v>7</v>
      </c>
      <c r="C16" s="169" t="s">
        <v>389</v>
      </c>
      <c r="D16" s="260">
        <f>D14</f>
        <v>74881.039999999994</v>
      </c>
      <c r="E16" s="259">
        <v>984369.07000000007</v>
      </c>
      <c r="F16" s="260">
        <f>D16+E16</f>
        <v>1059250.1100000001</v>
      </c>
      <c r="G16" s="260">
        <v>99245.150000000023</v>
      </c>
      <c r="H16" s="260">
        <v>1262373.3025000002</v>
      </c>
      <c r="I16" s="260">
        <v>0</v>
      </c>
      <c r="J16" s="260">
        <v>672963.1773333333</v>
      </c>
      <c r="K16" s="260">
        <v>229593.74</v>
      </c>
      <c r="L16" s="175">
        <v>0</v>
      </c>
      <c r="M16" s="155"/>
    </row>
  </sheetData>
  <mergeCells count="2">
    <mergeCell ref="D8:F8"/>
    <mergeCell ref="G8:L8"/>
  </mergeCells>
  <pageMargins left="0.70866141732283472" right="0.70866141732283472" top="0.74803149606299213" bottom="0.74803149606299213" header="0.31496062992125984" footer="0.31496062992125984"/>
  <pageSetup paperSize="9" scale="51" fitToWidth="0" fitToHeight="0" orientation="landscape" cellComments="asDisplayed" r:id="rId1"/>
  <headerFooter>
    <oddHeader>&amp;CDE
Anhang XXXIII</oddHeader>
    <oddFooter>&amp;C&amp;P</oddFoot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936E82-44AA-4E17-AD0A-30A910039A6F}">
  <sheetPr>
    <tabColor theme="3" tint="0.39997558519241921"/>
  </sheetPr>
  <dimension ref="B2:B29"/>
  <sheetViews>
    <sheetView zoomScaleNormal="100" workbookViewId="0"/>
  </sheetViews>
  <sheetFormatPr baseColWidth="10" defaultRowHeight="12.75" x14ac:dyDescent="0.2"/>
  <cols>
    <col min="1" max="1" width="5.7109375" style="298" customWidth="1"/>
    <col min="2" max="2" width="102.5703125" style="298" customWidth="1"/>
    <col min="3" max="16384" width="11.42578125" style="298"/>
  </cols>
  <sheetData>
    <row r="2" spans="2:2" x14ac:dyDescent="0.2">
      <c r="B2" s="297" t="s">
        <v>710</v>
      </c>
    </row>
    <row r="3" spans="2:2" x14ac:dyDescent="0.2">
      <c r="B3" s="297"/>
    </row>
    <row r="4" spans="2:2" x14ac:dyDescent="0.2">
      <c r="B4" s="297"/>
    </row>
    <row r="5" spans="2:2" x14ac:dyDescent="0.2">
      <c r="B5" s="297"/>
    </row>
    <row r="7" spans="2:2" x14ac:dyDescent="0.2">
      <c r="B7" s="317" t="s">
        <v>711</v>
      </c>
    </row>
    <row r="9" spans="2:2" x14ac:dyDescent="0.2">
      <c r="B9" s="299" t="s">
        <v>629</v>
      </c>
    </row>
    <row r="10" spans="2:2" x14ac:dyDescent="0.2">
      <c r="B10" s="298" t="s">
        <v>630</v>
      </c>
    </row>
    <row r="12" spans="2:2" ht="102" x14ac:dyDescent="0.2">
      <c r="B12" s="300" t="s">
        <v>631</v>
      </c>
    </row>
    <row r="13" spans="2:2" x14ac:dyDescent="0.2">
      <c r="B13" s="300"/>
    </row>
    <row r="14" spans="2:2" ht="38.25" x14ac:dyDescent="0.2">
      <c r="B14" s="300" t="s">
        <v>632</v>
      </c>
    </row>
    <row r="15" spans="2:2" x14ac:dyDescent="0.2">
      <c r="B15" s="300"/>
    </row>
    <row r="16" spans="2:2" ht="25.5" x14ac:dyDescent="0.2">
      <c r="B16" s="300" t="s">
        <v>633</v>
      </c>
    </row>
    <row r="17" spans="2:2" x14ac:dyDescent="0.2">
      <c r="B17" s="300" t="s">
        <v>634</v>
      </c>
    </row>
    <row r="19" spans="2:2" x14ac:dyDescent="0.2">
      <c r="B19" s="301" t="s">
        <v>635</v>
      </c>
    </row>
    <row r="20" spans="2:2" x14ac:dyDescent="0.2">
      <c r="B20" s="298" t="s">
        <v>636</v>
      </c>
    </row>
    <row r="22" spans="2:2" ht="25.5" x14ac:dyDescent="0.2">
      <c r="B22" s="300" t="s">
        <v>637</v>
      </c>
    </row>
    <row r="24" spans="2:2" x14ac:dyDescent="0.2">
      <c r="B24" s="317" t="s">
        <v>712</v>
      </c>
    </row>
    <row r="26" spans="2:2" x14ac:dyDescent="0.2">
      <c r="B26" s="299" t="s">
        <v>638</v>
      </c>
    </row>
    <row r="27" spans="2:2" x14ac:dyDescent="0.2">
      <c r="B27" s="298" t="s">
        <v>639</v>
      </c>
    </row>
    <row r="29" spans="2:2" ht="25.5" x14ac:dyDescent="0.2">
      <c r="B29" s="318" t="s">
        <v>640</v>
      </c>
    </row>
  </sheetData>
  <pageMargins left="0.7" right="0.7" top="0.78740157499999996" bottom="0.78740157499999996"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3" tint="0.39997558519241921"/>
  </sheetPr>
  <dimension ref="B2:B14"/>
  <sheetViews>
    <sheetView zoomScaleNormal="100" workbookViewId="0"/>
  </sheetViews>
  <sheetFormatPr baseColWidth="10" defaultRowHeight="12.75" x14ac:dyDescent="0.2"/>
  <cols>
    <col min="1" max="1" width="5.7109375" style="298" customWidth="1"/>
    <col min="2" max="2" width="106" style="298" bestFit="1" customWidth="1"/>
    <col min="3" max="16384" width="11.42578125" style="298"/>
  </cols>
  <sheetData>
    <row r="2" spans="2:2" x14ac:dyDescent="0.2">
      <c r="B2" s="299" t="s">
        <v>0</v>
      </c>
    </row>
    <row r="3" spans="2:2" x14ac:dyDescent="0.2">
      <c r="B3" s="299" t="s">
        <v>644</v>
      </c>
    </row>
    <row r="4" spans="2:2" x14ac:dyDescent="0.2">
      <c r="B4" s="299"/>
    </row>
    <row r="5" spans="2:2" x14ac:dyDescent="0.2">
      <c r="B5" s="299"/>
    </row>
    <row r="6" spans="2:2" x14ac:dyDescent="0.2">
      <c r="B6" s="299"/>
    </row>
    <row r="8" spans="2:2" ht="89.25" x14ac:dyDescent="0.2">
      <c r="B8" s="300" t="s">
        <v>539</v>
      </c>
    </row>
    <row r="9" spans="2:2" x14ac:dyDescent="0.2">
      <c r="B9" s="300"/>
    </row>
    <row r="10" spans="2:2" ht="51" x14ac:dyDescent="0.2">
      <c r="B10" s="300" t="s">
        <v>540</v>
      </c>
    </row>
    <row r="11" spans="2:2" x14ac:dyDescent="0.2">
      <c r="B11" s="300"/>
    </row>
    <row r="12" spans="2:2" ht="38.25" x14ac:dyDescent="0.2">
      <c r="B12" s="300" t="s">
        <v>541</v>
      </c>
    </row>
    <row r="13" spans="2:2" x14ac:dyDescent="0.2">
      <c r="B13" s="300"/>
    </row>
    <row r="14" spans="2:2" ht="25.5" x14ac:dyDescent="0.2">
      <c r="B14" s="300" t="s">
        <v>542</v>
      </c>
    </row>
  </sheetData>
  <pageMargins left="0.7" right="0.7" top="0.78740157499999996" bottom="0.78740157499999996"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3" tint="0.39997558519241921"/>
  </sheetPr>
  <dimension ref="A1:G136"/>
  <sheetViews>
    <sheetView showGridLines="0" zoomScaleNormal="100" zoomScalePageLayoutView="80" workbookViewId="0"/>
  </sheetViews>
  <sheetFormatPr baseColWidth="10" defaultColWidth="9.140625" defaultRowHeight="15" x14ac:dyDescent="0.25"/>
  <cols>
    <col min="1" max="1" width="5.7109375" customWidth="1"/>
    <col min="2" max="2" width="8.42578125" customWidth="1"/>
    <col min="3" max="3" width="94.28515625" bestFit="1" customWidth="1"/>
    <col min="4" max="5" width="19.7109375" bestFit="1" customWidth="1"/>
  </cols>
  <sheetData>
    <row r="1" spans="1:7" x14ac:dyDescent="0.25">
      <c r="A1" s="5"/>
      <c r="B1" s="1"/>
      <c r="C1" s="1"/>
      <c r="D1" s="1"/>
      <c r="E1" s="1"/>
      <c r="F1" s="1"/>
      <c r="G1" s="1"/>
    </row>
    <row r="2" spans="1:7" x14ac:dyDescent="0.25">
      <c r="A2" s="5"/>
      <c r="B2" s="4" t="s">
        <v>240</v>
      </c>
      <c r="C2" s="1"/>
      <c r="D2" s="1"/>
      <c r="E2" s="1"/>
      <c r="F2" s="1"/>
      <c r="G2" s="1"/>
    </row>
    <row r="3" spans="1:7" s="8" customFormat="1" x14ac:dyDescent="0.25">
      <c r="A3" s="5"/>
      <c r="B3" s="4"/>
      <c r="C3" s="1"/>
      <c r="D3" s="1"/>
      <c r="E3" s="1"/>
      <c r="F3" s="1"/>
      <c r="G3" s="1"/>
    </row>
    <row r="4" spans="1:7" s="8" customFormat="1" x14ac:dyDescent="0.25">
      <c r="A4" s="5"/>
      <c r="B4" s="4"/>
      <c r="C4" s="1"/>
      <c r="D4" s="1"/>
      <c r="E4" s="1"/>
      <c r="F4" s="1"/>
      <c r="G4" s="1"/>
    </row>
    <row r="5" spans="1:7" x14ac:dyDescent="0.25">
      <c r="A5" s="5"/>
      <c r="B5" s="4"/>
      <c r="C5" s="1"/>
      <c r="D5" s="1"/>
      <c r="E5" s="1"/>
      <c r="F5" s="1"/>
      <c r="G5" s="1"/>
    </row>
    <row r="6" spans="1:7" x14ac:dyDescent="0.25">
      <c r="A6" s="5"/>
      <c r="B6" s="1"/>
      <c r="C6" s="1"/>
      <c r="D6" s="1"/>
      <c r="E6" s="1"/>
      <c r="F6" s="1"/>
      <c r="G6" s="1"/>
    </row>
    <row r="7" spans="1:7" x14ac:dyDescent="0.25">
      <c r="A7" s="5"/>
      <c r="B7" s="22"/>
      <c r="C7" s="23"/>
      <c r="D7" s="24" t="s">
        <v>21</v>
      </c>
      <c r="E7" s="24" t="s">
        <v>25</v>
      </c>
      <c r="F7" s="1"/>
      <c r="G7" s="1"/>
    </row>
    <row r="8" spans="1:7" x14ac:dyDescent="0.25">
      <c r="A8" s="5"/>
      <c r="B8" s="25"/>
      <c r="C8" s="26"/>
      <c r="D8" s="27">
        <v>44561</v>
      </c>
      <c r="E8" s="27">
        <v>44196</v>
      </c>
      <c r="F8" s="1"/>
      <c r="G8" s="1"/>
    </row>
    <row r="9" spans="1:7" x14ac:dyDescent="0.25">
      <c r="A9" s="5"/>
      <c r="B9" s="28"/>
      <c r="C9" s="356" t="s">
        <v>241</v>
      </c>
      <c r="D9" s="357"/>
      <c r="E9" s="358"/>
      <c r="F9" s="1"/>
      <c r="G9" s="1"/>
    </row>
    <row r="10" spans="1:7" x14ac:dyDescent="0.25">
      <c r="A10" s="5"/>
      <c r="B10" s="29">
        <v>1</v>
      </c>
      <c r="C10" s="30" t="s">
        <v>120</v>
      </c>
      <c r="D10" s="262">
        <v>365318834.26999998</v>
      </c>
      <c r="E10" s="262">
        <v>356818626.92000002</v>
      </c>
      <c r="F10" s="1"/>
      <c r="G10" s="1"/>
    </row>
    <row r="11" spans="1:7" x14ac:dyDescent="0.25">
      <c r="A11" s="5"/>
      <c r="B11" s="29">
        <v>2</v>
      </c>
      <c r="C11" s="30" t="s">
        <v>242</v>
      </c>
      <c r="D11" s="262">
        <v>365318834.26999998</v>
      </c>
      <c r="E11" s="262">
        <v>356818626.92000002</v>
      </c>
      <c r="F11" s="1"/>
      <c r="G11" s="1"/>
    </row>
    <row r="12" spans="1:7" x14ac:dyDescent="0.25">
      <c r="A12" s="5"/>
      <c r="B12" s="29">
        <v>3</v>
      </c>
      <c r="C12" s="30" t="s">
        <v>243</v>
      </c>
      <c r="D12" s="262">
        <v>378157968.52999997</v>
      </c>
      <c r="E12" s="262">
        <v>381245796.81</v>
      </c>
      <c r="F12" s="1"/>
      <c r="G12" s="1"/>
    </row>
    <row r="13" spans="1:7" x14ac:dyDescent="0.25">
      <c r="A13" s="5"/>
      <c r="B13" s="31"/>
      <c r="C13" s="353" t="s">
        <v>244</v>
      </c>
      <c r="D13" s="354"/>
      <c r="E13" s="355"/>
      <c r="F13" s="1"/>
      <c r="G13" s="1"/>
    </row>
    <row r="14" spans="1:7" x14ac:dyDescent="0.25">
      <c r="A14" s="5"/>
      <c r="B14" s="29">
        <v>4</v>
      </c>
      <c r="C14" s="30" t="s">
        <v>165</v>
      </c>
      <c r="D14" s="262">
        <v>2355478368.6100001</v>
      </c>
      <c r="E14" s="262">
        <v>2160580235.8699999</v>
      </c>
      <c r="F14" s="1"/>
      <c r="G14" s="1"/>
    </row>
    <row r="15" spans="1:7" x14ac:dyDescent="0.25">
      <c r="A15" s="5"/>
      <c r="B15" s="31"/>
      <c r="C15" s="359" t="s">
        <v>645</v>
      </c>
      <c r="D15" s="360"/>
      <c r="E15" s="361"/>
      <c r="F15" s="1"/>
      <c r="G15" s="1"/>
    </row>
    <row r="16" spans="1:7" x14ac:dyDescent="0.25">
      <c r="A16" s="5"/>
      <c r="B16" s="29">
        <v>5</v>
      </c>
      <c r="C16" s="30" t="s">
        <v>646</v>
      </c>
      <c r="D16" s="263">
        <v>15.509326646271839</v>
      </c>
      <c r="E16" s="263">
        <v>16.514944504077629</v>
      </c>
      <c r="F16" s="1"/>
      <c r="G16" s="1"/>
    </row>
    <row r="17" spans="1:7" x14ac:dyDescent="0.25">
      <c r="A17" s="5"/>
      <c r="B17" s="29">
        <v>6</v>
      </c>
      <c r="C17" s="30" t="s">
        <v>245</v>
      </c>
      <c r="D17" s="263">
        <v>15.509326646271839</v>
      </c>
      <c r="E17" s="263">
        <v>16.514944504077629</v>
      </c>
      <c r="F17" s="1"/>
      <c r="G17" s="1"/>
    </row>
    <row r="18" spans="1:7" x14ac:dyDescent="0.25">
      <c r="A18" s="5"/>
      <c r="B18" s="29">
        <v>7</v>
      </c>
      <c r="C18" s="30" t="s">
        <v>246</v>
      </c>
      <c r="D18" s="263">
        <v>16.054402093836938</v>
      </c>
      <c r="E18" s="263">
        <v>17.645528292842314</v>
      </c>
      <c r="F18" s="1"/>
      <c r="G18" s="1"/>
    </row>
    <row r="19" spans="1:7" ht="30.75" customHeight="1" x14ac:dyDescent="0.25">
      <c r="A19" s="5"/>
      <c r="B19" s="31"/>
      <c r="C19" s="350" t="s">
        <v>247</v>
      </c>
      <c r="D19" s="351"/>
      <c r="E19" s="352"/>
      <c r="F19" s="1"/>
      <c r="G19" s="1"/>
    </row>
    <row r="20" spans="1:7" x14ac:dyDescent="0.25">
      <c r="A20" s="5"/>
      <c r="B20" s="29" t="s">
        <v>248</v>
      </c>
      <c r="C20" s="32" t="s">
        <v>647</v>
      </c>
      <c r="D20" s="263">
        <v>0.5</v>
      </c>
      <c r="E20" s="263">
        <v>0.5</v>
      </c>
      <c r="F20" s="1"/>
      <c r="G20" s="1"/>
    </row>
    <row r="21" spans="1:7" x14ac:dyDescent="0.25">
      <c r="A21" s="5"/>
      <c r="B21" s="29" t="s">
        <v>249</v>
      </c>
      <c r="C21" s="32" t="s">
        <v>250</v>
      </c>
      <c r="D21" s="263">
        <v>0.28000000000000003</v>
      </c>
      <c r="E21" s="263">
        <v>0.28000000000000003</v>
      </c>
      <c r="F21" s="1"/>
      <c r="G21" s="1"/>
    </row>
    <row r="22" spans="1:7" x14ac:dyDescent="0.25">
      <c r="A22" s="5"/>
      <c r="B22" s="29" t="s">
        <v>251</v>
      </c>
      <c r="C22" s="32" t="s">
        <v>252</v>
      </c>
      <c r="D22" s="263">
        <v>0.38</v>
      </c>
      <c r="E22" s="263">
        <v>0.38</v>
      </c>
      <c r="F22" s="1"/>
      <c r="G22" s="1"/>
    </row>
    <row r="23" spans="1:7" x14ac:dyDescent="0.25">
      <c r="A23" s="5"/>
      <c r="B23" s="29" t="s">
        <v>253</v>
      </c>
      <c r="C23" s="32" t="s">
        <v>254</v>
      </c>
      <c r="D23" s="263">
        <v>8.5</v>
      </c>
      <c r="E23" s="263">
        <v>8.5</v>
      </c>
      <c r="F23" s="1"/>
      <c r="G23" s="1"/>
    </row>
    <row r="24" spans="1:7" x14ac:dyDescent="0.25">
      <c r="A24" s="5"/>
      <c r="B24" s="31"/>
      <c r="C24" s="350" t="s">
        <v>255</v>
      </c>
      <c r="D24" s="351"/>
      <c r="E24" s="352"/>
      <c r="F24" s="1"/>
      <c r="G24" s="1"/>
    </row>
    <row r="25" spans="1:7" x14ac:dyDescent="0.25">
      <c r="A25" s="5"/>
      <c r="B25" s="29">
        <v>8</v>
      </c>
      <c r="C25" s="30" t="s">
        <v>256</v>
      </c>
      <c r="D25" s="263">
        <v>2.5</v>
      </c>
      <c r="E25" s="263">
        <v>2.5</v>
      </c>
      <c r="F25" s="1"/>
      <c r="G25" s="1"/>
    </row>
    <row r="26" spans="1:7" ht="25.5" x14ac:dyDescent="0.25">
      <c r="A26" s="5"/>
      <c r="B26" s="29" t="s">
        <v>215</v>
      </c>
      <c r="C26" s="30" t="s">
        <v>257</v>
      </c>
      <c r="D26" s="263" t="s">
        <v>694</v>
      </c>
      <c r="E26" s="263" t="s">
        <v>694</v>
      </c>
      <c r="F26" s="1"/>
      <c r="G26" s="1"/>
    </row>
    <row r="27" spans="1:7" x14ac:dyDescent="0.25">
      <c r="A27" s="5"/>
      <c r="B27" s="29">
        <v>9</v>
      </c>
      <c r="C27" s="30" t="s">
        <v>258</v>
      </c>
      <c r="D27" s="263">
        <v>2.0333889999999999E-4</v>
      </c>
      <c r="E27" s="263">
        <v>3.2173800000000002E-4</v>
      </c>
      <c r="F27" s="1"/>
      <c r="G27" s="1"/>
    </row>
    <row r="28" spans="1:7" x14ac:dyDescent="0.25">
      <c r="A28" s="5"/>
      <c r="B28" s="29" t="s">
        <v>259</v>
      </c>
      <c r="C28" s="30" t="s">
        <v>260</v>
      </c>
      <c r="D28" s="263" t="s">
        <v>694</v>
      </c>
      <c r="E28" s="263" t="s">
        <v>694</v>
      </c>
      <c r="F28" s="1"/>
      <c r="G28" s="1"/>
    </row>
    <row r="29" spans="1:7" x14ac:dyDescent="0.25">
      <c r="A29" s="5"/>
      <c r="B29" s="29">
        <v>10</v>
      </c>
      <c r="C29" s="30" t="s">
        <v>261</v>
      </c>
      <c r="D29" s="263" t="s">
        <v>694</v>
      </c>
      <c r="E29" s="263" t="s">
        <v>694</v>
      </c>
      <c r="F29" s="1"/>
      <c r="G29" s="1"/>
    </row>
    <row r="30" spans="1:7" x14ac:dyDescent="0.25">
      <c r="A30" s="5"/>
      <c r="B30" s="29" t="s">
        <v>262</v>
      </c>
      <c r="C30" s="33" t="s">
        <v>263</v>
      </c>
      <c r="D30" s="263" t="s">
        <v>694</v>
      </c>
      <c r="E30" s="263" t="s">
        <v>694</v>
      </c>
      <c r="F30" s="1"/>
      <c r="G30" s="1"/>
    </row>
    <row r="31" spans="1:7" x14ac:dyDescent="0.25">
      <c r="A31" s="5"/>
      <c r="B31" s="29">
        <v>11</v>
      </c>
      <c r="C31" s="30" t="s">
        <v>264</v>
      </c>
      <c r="D31" s="263">
        <v>2.5002033389</v>
      </c>
      <c r="E31" s="263">
        <v>2.5003217379999998</v>
      </c>
      <c r="F31" s="1"/>
      <c r="G31" s="1"/>
    </row>
    <row r="32" spans="1:7" x14ac:dyDescent="0.25">
      <c r="A32" s="5"/>
      <c r="B32" s="29" t="s">
        <v>265</v>
      </c>
      <c r="C32" s="30" t="s">
        <v>266</v>
      </c>
      <c r="D32" s="263">
        <v>11.0002033389</v>
      </c>
      <c r="E32" s="263">
        <v>11.000321738</v>
      </c>
      <c r="F32" s="1"/>
      <c r="G32" s="1"/>
    </row>
    <row r="33" spans="1:7" x14ac:dyDescent="0.25">
      <c r="A33" s="5"/>
      <c r="B33" s="29">
        <v>12</v>
      </c>
      <c r="C33" s="30" t="s">
        <v>267</v>
      </c>
      <c r="D33" s="263">
        <v>7.5544020962718381</v>
      </c>
      <c r="E33" s="263">
        <v>9.1455285040776282</v>
      </c>
      <c r="F33" s="1"/>
      <c r="G33" s="1"/>
    </row>
    <row r="34" spans="1:7" x14ac:dyDescent="0.25">
      <c r="A34" s="5"/>
      <c r="B34" s="31"/>
      <c r="C34" s="353" t="s">
        <v>268</v>
      </c>
      <c r="D34" s="354"/>
      <c r="E34" s="355"/>
      <c r="F34" s="1"/>
      <c r="G34" s="1"/>
    </row>
    <row r="35" spans="1:7" x14ac:dyDescent="0.25">
      <c r="A35" s="5"/>
      <c r="B35" s="29">
        <v>13</v>
      </c>
      <c r="C35" s="34" t="s">
        <v>269</v>
      </c>
      <c r="D35" s="262">
        <v>3734527958.5500002</v>
      </c>
      <c r="E35" s="262">
        <v>3729109031.4300003</v>
      </c>
      <c r="F35" s="1"/>
      <c r="G35" s="1"/>
    </row>
    <row r="36" spans="1:7" x14ac:dyDescent="0.25">
      <c r="A36" s="5"/>
      <c r="B36" s="35">
        <v>14</v>
      </c>
      <c r="C36" s="36" t="s">
        <v>270</v>
      </c>
      <c r="D36" s="263">
        <v>9.7821957239233459</v>
      </c>
      <c r="E36" s="263">
        <v>9.5650629660785107</v>
      </c>
      <c r="F36" s="1"/>
      <c r="G36" s="1"/>
    </row>
    <row r="37" spans="1:7" x14ac:dyDescent="0.25">
      <c r="B37" s="31"/>
      <c r="C37" s="350" t="s">
        <v>648</v>
      </c>
      <c r="D37" s="351"/>
      <c r="E37" s="352"/>
    </row>
    <row r="38" spans="1:7" s="6" customFormat="1" x14ac:dyDescent="0.25">
      <c r="B38" s="37" t="s">
        <v>271</v>
      </c>
      <c r="C38" s="32" t="s">
        <v>272</v>
      </c>
      <c r="D38" s="264">
        <v>0</v>
      </c>
      <c r="E38" s="264">
        <v>0</v>
      </c>
    </row>
    <row r="39" spans="1:7" s="6" customFormat="1" x14ac:dyDescent="0.25">
      <c r="B39" s="37" t="s">
        <v>273</v>
      </c>
      <c r="C39" s="32" t="s">
        <v>250</v>
      </c>
      <c r="D39" s="265"/>
      <c r="E39" s="265"/>
    </row>
    <row r="40" spans="1:7" s="6" customFormat="1" x14ac:dyDescent="0.25">
      <c r="B40" s="37" t="s">
        <v>274</v>
      </c>
      <c r="C40" s="32" t="s">
        <v>275</v>
      </c>
      <c r="D40" s="263">
        <v>3</v>
      </c>
      <c r="E40" s="263">
        <v>0</v>
      </c>
    </row>
    <row r="41" spans="1:7" s="6" customFormat="1" x14ac:dyDescent="0.25">
      <c r="B41" s="31"/>
      <c r="C41" s="350" t="s">
        <v>276</v>
      </c>
      <c r="D41" s="351"/>
      <c r="E41" s="352"/>
    </row>
    <row r="42" spans="1:7" s="6" customFormat="1" x14ac:dyDescent="0.25">
      <c r="B42" s="37" t="s">
        <v>277</v>
      </c>
      <c r="C42" s="38" t="s">
        <v>278</v>
      </c>
      <c r="D42" s="264">
        <v>0</v>
      </c>
      <c r="E42" s="264">
        <v>0</v>
      </c>
    </row>
    <row r="43" spans="1:7" s="6" customFormat="1" x14ac:dyDescent="0.25">
      <c r="B43" s="37" t="s">
        <v>279</v>
      </c>
      <c r="C43" s="38" t="s">
        <v>280</v>
      </c>
      <c r="D43" s="263">
        <v>3</v>
      </c>
      <c r="E43" s="263">
        <v>0</v>
      </c>
    </row>
    <row r="44" spans="1:7" x14ac:dyDescent="0.25">
      <c r="A44" s="5"/>
      <c r="B44" s="31"/>
      <c r="C44" s="353" t="s">
        <v>281</v>
      </c>
      <c r="D44" s="354"/>
      <c r="E44" s="355"/>
      <c r="F44" s="1"/>
      <c r="G44" s="1"/>
    </row>
    <row r="45" spans="1:7" x14ac:dyDescent="0.25">
      <c r="A45" s="5"/>
      <c r="B45" s="29">
        <v>15</v>
      </c>
      <c r="C45" s="34" t="s">
        <v>282</v>
      </c>
      <c r="D45" s="262">
        <v>512929052.29879409</v>
      </c>
      <c r="E45" s="262">
        <v>549599540.85248709</v>
      </c>
      <c r="F45" s="1"/>
      <c r="G45" s="1"/>
    </row>
    <row r="46" spans="1:7" x14ac:dyDescent="0.25">
      <c r="A46" s="5"/>
      <c r="B46" s="35" t="s">
        <v>283</v>
      </c>
      <c r="C46" s="39" t="s">
        <v>284</v>
      </c>
      <c r="D46" s="262">
        <v>386071378.6855374</v>
      </c>
      <c r="E46" s="262">
        <v>398714446.9291659</v>
      </c>
      <c r="F46" s="1"/>
      <c r="G46" s="1"/>
    </row>
    <row r="47" spans="1:7" x14ac:dyDescent="0.25">
      <c r="A47" s="5"/>
      <c r="B47" s="35" t="s">
        <v>285</v>
      </c>
      <c r="C47" s="39" t="s">
        <v>286</v>
      </c>
      <c r="D47" s="262">
        <v>58926243.970419675</v>
      </c>
      <c r="E47" s="262">
        <v>67784383.63583234</v>
      </c>
      <c r="F47" s="1"/>
      <c r="G47" s="1"/>
    </row>
    <row r="48" spans="1:7" x14ac:dyDescent="0.25">
      <c r="A48" s="5"/>
      <c r="B48" s="29">
        <v>16</v>
      </c>
      <c r="C48" s="34" t="s">
        <v>287</v>
      </c>
      <c r="D48" s="262">
        <v>327145134.71511775</v>
      </c>
      <c r="E48" s="262">
        <v>330930063.29166692</v>
      </c>
      <c r="F48" s="1"/>
      <c r="G48" s="1"/>
    </row>
    <row r="49" spans="1:7" x14ac:dyDescent="0.25">
      <c r="A49" s="5"/>
      <c r="B49" s="29">
        <v>17</v>
      </c>
      <c r="C49" s="34" t="s">
        <v>288</v>
      </c>
      <c r="D49" s="263">
        <v>156.83387138559786</v>
      </c>
      <c r="E49" s="263">
        <v>166.294588698963</v>
      </c>
      <c r="F49" s="1"/>
      <c r="G49" s="1"/>
    </row>
    <row r="50" spans="1:7" x14ac:dyDescent="0.25">
      <c r="A50" s="5"/>
      <c r="B50" s="31"/>
      <c r="C50" s="353" t="s">
        <v>289</v>
      </c>
      <c r="D50" s="354"/>
      <c r="E50" s="355"/>
      <c r="F50" s="1"/>
      <c r="G50" s="1"/>
    </row>
    <row r="51" spans="1:7" x14ac:dyDescent="0.25">
      <c r="A51" s="5"/>
      <c r="B51" s="29">
        <v>18</v>
      </c>
      <c r="C51" s="34" t="s">
        <v>290</v>
      </c>
      <c r="D51" s="262">
        <v>2894921689.7719021</v>
      </c>
      <c r="E51" s="262">
        <v>2791998693.2224979</v>
      </c>
      <c r="F51" s="1"/>
      <c r="G51" s="1"/>
    </row>
    <row r="52" spans="1:7" x14ac:dyDescent="0.25">
      <c r="A52" s="5"/>
      <c r="B52" s="29">
        <v>19</v>
      </c>
      <c r="C52" s="40" t="s">
        <v>291</v>
      </c>
      <c r="D52" s="262">
        <v>2207573952.6588945</v>
      </c>
      <c r="E52" s="262">
        <v>2376030042.706501</v>
      </c>
      <c r="F52" s="1"/>
      <c r="G52" s="1"/>
    </row>
    <row r="53" spans="1:7" x14ac:dyDescent="0.25">
      <c r="A53" s="5"/>
      <c r="B53" s="29">
        <v>20</v>
      </c>
      <c r="C53" s="34" t="s">
        <v>292</v>
      </c>
      <c r="D53" s="263">
        <v>131.13588726144994</v>
      </c>
      <c r="E53" s="263">
        <v>117.50687672459617</v>
      </c>
      <c r="F53" s="1"/>
      <c r="G53" s="1"/>
    </row>
    <row r="54" spans="1:7" x14ac:dyDescent="0.25">
      <c r="A54" s="5"/>
      <c r="B54" s="1"/>
      <c r="C54" s="1"/>
      <c r="D54" s="1"/>
      <c r="E54" s="1"/>
      <c r="F54" s="1"/>
      <c r="G54" s="1"/>
    </row>
    <row r="55" spans="1:7" x14ac:dyDescent="0.25">
      <c r="A55" s="5"/>
      <c r="B55" s="1"/>
      <c r="C55" s="1"/>
      <c r="D55" s="1"/>
      <c r="E55" s="1"/>
      <c r="F55" s="1"/>
      <c r="G55" s="1"/>
    </row>
    <row r="56" spans="1:7" x14ac:dyDescent="0.25">
      <c r="A56" s="5"/>
      <c r="B56" s="1"/>
      <c r="C56" s="1"/>
      <c r="D56" s="1"/>
      <c r="E56" s="1"/>
      <c r="F56" s="1"/>
      <c r="G56" s="1"/>
    </row>
    <row r="57" spans="1:7" x14ac:dyDescent="0.25">
      <c r="A57" s="5"/>
      <c r="B57" s="1"/>
      <c r="C57" s="1"/>
      <c r="D57" s="1"/>
      <c r="E57" s="1"/>
      <c r="F57" s="1"/>
      <c r="G57" s="1"/>
    </row>
    <row r="58" spans="1:7" x14ac:dyDescent="0.25">
      <c r="A58" s="5"/>
      <c r="B58" s="1"/>
      <c r="C58" s="1"/>
      <c r="D58" s="1"/>
      <c r="E58" s="1"/>
      <c r="F58" s="1"/>
      <c r="G58" s="1"/>
    </row>
    <row r="59" spans="1:7" x14ac:dyDescent="0.25">
      <c r="A59" s="5"/>
      <c r="B59" s="1"/>
      <c r="C59" s="1"/>
      <c r="D59" s="1"/>
      <c r="E59" s="1"/>
      <c r="F59" s="1"/>
      <c r="G59" s="1"/>
    </row>
    <row r="60" spans="1:7" x14ac:dyDescent="0.25">
      <c r="A60" s="5"/>
      <c r="B60" s="1"/>
      <c r="C60" s="1"/>
      <c r="D60" s="1"/>
      <c r="E60" s="1"/>
      <c r="F60" s="1"/>
      <c r="G60" s="1"/>
    </row>
    <row r="61" spans="1:7" x14ac:dyDescent="0.25">
      <c r="A61" s="5"/>
      <c r="B61" s="1"/>
      <c r="C61" s="1"/>
      <c r="D61" s="1"/>
      <c r="E61" s="1"/>
      <c r="F61" s="1"/>
      <c r="G61" s="1"/>
    </row>
    <row r="62" spans="1:7" x14ac:dyDescent="0.25">
      <c r="A62" s="5"/>
      <c r="B62" s="1"/>
      <c r="C62" s="1"/>
      <c r="D62" s="1"/>
      <c r="E62" s="1"/>
      <c r="F62" s="1"/>
      <c r="G62" s="1"/>
    </row>
    <row r="63" spans="1:7" x14ac:dyDescent="0.25">
      <c r="A63" s="5"/>
      <c r="B63" s="1"/>
      <c r="C63" s="1"/>
      <c r="D63" s="1"/>
      <c r="E63" s="1"/>
      <c r="F63" s="1"/>
      <c r="G63" s="1"/>
    </row>
    <row r="64" spans="1:7" x14ac:dyDescent="0.25">
      <c r="A64" s="5"/>
      <c r="B64" s="1"/>
      <c r="C64" s="1"/>
      <c r="D64" s="1"/>
      <c r="E64" s="1"/>
      <c r="F64" s="1"/>
      <c r="G64" s="1"/>
    </row>
    <row r="65" spans="1:7" x14ac:dyDescent="0.25">
      <c r="A65" s="5"/>
      <c r="B65" s="1"/>
      <c r="C65" s="1"/>
      <c r="D65" s="1"/>
      <c r="E65" s="1"/>
      <c r="F65" s="1"/>
      <c r="G65" s="1"/>
    </row>
    <row r="66" spans="1:7" x14ac:dyDescent="0.25">
      <c r="A66" s="5"/>
      <c r="B66" s="1"/>
      <c r="C66" s="1"/>
      <c r="D66" s="1"/>
      <c r="E66" s="1"/>
      <c r="F66" s="1"/>
      <c r="G66" s="1"/>
    </row>
    <row r="67" spans="1:7" x14ac:dyDescent="0.25">
      <c r="A67" s="5"/>
      <c r="B67" s="1"/>
      <c r="C67" s="1"/>
      <c r="D67" s="1"/>
      <c r="E67" s="1"/>
      <c r="F67" s="1"/>
      <c r="G67" s="1"/>
    </row>
    <row r="68" spans="1:7" x14ac:dyDescent="0.25">
      <c r="A68" s="5"/>
      <c r="B68" s="1"/>
      <c r="C68" s="1"/>
      <c r="D68" s="1"/>
      <c r="E68" s="1"/>
      <c r="F68" s="1"/>
      <c r="G68" s="1"/>
    </row>
    <row r="69" spans="1:7" x14ac:dyDescent="0.25">
      <c r="A69" s="5"/>
      <c r="B69" s="1"/>
      <c r="C69" s="1"/>
      <c r="D69" s="1"/>
      <c r="E69" s="1"/>
      <c r="F69" s="1"/>
      <c r="G69" s="1"/>
    </row>
    <row r="70" spans="1:7" x14ac:dyDescent="0.25">
      <c r="A70" s="5"/>
      <c r="B70" s="1"/>
      <c r="C70" s="1"/>
      <c r="D70" s="1"/>
      <c r="E70" s="1"/>
      <c r="F70" s="1"/>
      <c r="G70" s="1"/>
    </row>
    <row r="71" spans="1:7" x14ac:dyDescent="0.25">
      <c r="A71" s="5"/>
      <c r="B71" s="1"/>
      <c r="C71" s="1"/>
      <c r="D71" s="1"/>
      <c r="E71" s="1"/>
      <c r="F71" s="1"/>
      <c r="G71" s="1"/>
    </row>
    <row r="72" spans="1:7" x14ac:dyDescent="0.25">
      <c r="A72" s="5"/>
      <c r="B72" s="1"/>
      <c r="C72" s="1"/>
      <c r="D72" s="1"/>
      <c r="E72" s="1"/>
      <c r="F72" s="1"/>
      <c r="G72" s="1"/>
    </row>
    <row r="73" spans="1:7" x14ac:dyDescent="0.25">
      <c r="A73" s="5"/>
      <c r="B73" s="1"/>
      <c r="C73" s="1"/>
      <c r="D73" s="1"/>
      <c r="E73" s="1"/>
      <c r="F73" s="1"/>
      <c r="G73" s="1"/>
    </row>
    <row r="74" spans="1:7" x14ac:dyDescent="0.25">
      <c r="A74" s="5"/>
      <c r="B74" s="1"/>
      <c r="C74" s="1"/>
      <c r="D74" s="1"/>
      <c r="E74" s="1"/>
      <c r="F74" s="1"/>
      <c r="G74" s="1"/>
    </row>
    <row r="75" spans="1:7" x14ac:dyDescent="0.25">
      <c r="A75" s="5"/>
      <c r="B75" s="1"/>
      <c r="C75" s="1"/>
      <c r="D75" s="1"/>
      <c r="E75" s="1"/>
      <c r="F75" s="1"/>
      <c r="G75" s="1"/>
    </row>
    <row r="76" spans="1:7" x14ac:dyDescent="0.25">
      <c r="A76" s="5"/>
      <c r="B76" s="1"/>
      <c r="C76" s="1"/>
      <c r="D76" s="1"/>
      <c r="E76" s="1"/>
      <c r="F76" s="1"/>
      <c r="G76" s="1"/>
    </row>
    <row r="77" spans="1:7" x14ac:dyDescent="0.25">
      <c r="A77" s="5"/>
      <c r="B77" s="1"/>
      <c r="C77" s="1"/>
      <c r="D77" s="1"/>
      <c r="E77" s="1"/>
      <c r="F77" s="1"/>
      <c r="G77" s="1"/>
    </row>
    <row r="78" spans="1:7" x14ac:dyDescent="0.25">
      <c r="A78" s="5"/>
      <c r="B78" s="1"/>
      <c r="C78" s="1"/>
      <c r="D78" s="1"/>
      <c r="E78" s="1"/>
      <c r="F78" s="1"/>
      <c r="G78" s="1"/>
    </row>
    <row r="79" spans="1:7" x14ac:dyDescent="0.25">
      <c r="A79" s="5"/>
      <c r="B79" s="1"/>
      <c r="C79" s="1"/>
      <c r="D79" s="1"/>
      <c r="E79" s="1"/>
      <c r="F79" s="1"/>
      <c r="G79" s="1"/>
    </row>
    <row r="80" spans="1:7" x14ac:dyDescent="0.25">
      <c r="A80" s="5"/>
      <c r="B80" s="1"/>
      <c r="C80" s="1"/>
      <c r="D80" s="1"/>
      <c r="E80" s="1"/>
      <c r="F80" s="1"/>
      <c r="G80" s="1"/>
    </row>
    <row r="81" spans="1:7" x14ac:dyDescent="0.25">
      <c r="A81" s="5"/>
      <c r="B81" s="1"/>
      <c r="C81" s="1"/>
      <c r="D81" s="1"/>
      <c r="E81" s="1"/>
      <c r="F81" s="1"/>
      <c r="G81" s="1"/>
    </row>
    <row r="82" spans="1:7" x14ac:dyDescent="0.25">
      <c r="A82" s="5"/>
      <c r="B82" s="1"/>
      <c r="C82" s="1"/>
      <c r="D82" s="1"/>
      <c r="E82" s="1"/>
      <c r="F82" s="1"/>
      <c r="G82" s="1"/>
    </row>
    <row r="83" spans="1:7" x14ac:dyDescent="0.25">
      <c r="A83" s="5"/>
      <c r="B83" s="1"/>
      <c r="C83" s="1"/>
      <c r="D83" s="1"/>
      <c r="E83" s="1"/>
      <c r="F83" s="1"/>
      <c r="G83" s="1"/>
    </row>
    <row r="84" spans="1:7" x14ac:dyDescent="0.25">
      <c r="A84" s="5"/>
      <c r="B84" s="1"/>
      <c r="C84" s="1"/>
      <c r="D84" s="1"/>
      <c r="E84" s="1"/>
      <c r="F84" s="1"/>
      <c r="G84" s="1"/>
    </row>
    <row r="85" spans="1:7" x14ac:dyDescent="0.25">
      <c r="A85" s="5"/>
      <c r="B85" s="1"/>
      <c r="C85" s="1"/>
      <c r="D85" s="1"/>
      <c r="E85" s="1"/>
      <c r="F85" s="1"/>
      <c r="G85" s="1"/>
    </row>
    <row r="86" spans="1:7" x14ac:dyDescent="0.25">
      <c r="A86" s="5"/>
      <c r="B86" s="1"/>
      <c r="C86" s="1"/>
      <c r="D86" s="1"/>
      <c r="E86" s="1"/>
      <c r="F86" s="1"/>
      <c r="G86" s="1"/>
    </row>
    <row r="87" spans="1:7" x14ac:dyDescent="0.25">
      <c r="A87" s="5"/>
      <c r="B87" s="1"/>
      <c r="C87" s="1"/>
      <c r="D87" s="1"/>
      <c r="E87" s="1"/>
      <c r="F87" s="1"/>
      <c r="G87" s="1"/>
    </row>
    <row r="88" spans="1:7" x14ac:dyDescent="0.25">
      <c r="A88" s="5"/>
      <c r="B88" s="1"/>
      <c r="C88" s="1"/>
      <c r="D88" s="1"/>
      <c r="E88" s="1"/>
      <c r="F88" s="1"/>
      <c r="G88" s="1"/>
    </row>
    <row r="89" spans="1:7" x14ac:dyDescent="0.25">
      <c r="A89" s="5"/>
      <c r="B89" s="1"/>
      <c r="C89" s="1"/>
      <c r="D89" s="1"/>
      <c r="E89" s="1"/>
      <c r="F89" s="1"/>
      <c r="G89" s="1"/>
    </row>
    <row r="90" spans="1:7" x14ac:dyDescent="0.25">
      <c r="A90" s="5"/>
      <c r="B90" s="1"/>
      <c r="C90" s="1"/>
      <c r="D90" s="1"/>
      <c r="E90" s="1"/>
      <c r="F90" s="1"/>
      <c r="G90" s="1"/>
    </row>
    <row r="91" spans="1:7" x14ac:dyDescent="0.25">
      <c r="A91" s="5"/>
      <c r="B91" s="1"/>
      <c r="C91" s="1"/>
      <c r="D91" s="1"/>
      <c r="E91" s="1"/>
      <c r="F91" s="1"/>
      <c r="G91" s="1"/>
    </row>
    <row r="92" spans="1:7" x14ac:dyDescent="0.25">
      <c r="A92" s="5"/>
      <c r="B92" s="1"/>
      <c r="C92" s="1"/>
      <c r="D92" s="1"/>
      <c r="E92" s="1"/>
      <c r="F92" s="1"/>
      <c r="G92" s="1"/>
    </row>
    <row r="93" spans="1:7" x14ac:dyDescent="0.25">
      <c r="A93" s="5"/>
      <c r="B93" s="1"/>
      <c r="C93" s="1"/>
      <c r="D93" s="1"/>
      <c r="E93" s="1"/>
      <c r="F93" s="1"/>
      <c r="G93" s="1"/>
    </row>
    <row r="94" spans="1:7" x14ac:dyDescent="0.25">
      <c r="A94" s="5"/>
      <c r="B94" s="1"/>
      <c r="C94" s="1"/>
      <c r="D94" s="1"/>
      <c r="E94" s="1"/>
      <c r="F94" s="1"/>
      <c r="G94" s="1"/>
    </row>
    <row r="95" spans="1:7" x14ac:dyDescent="0.25">
      <c r="A95" s="5"/>
      <c r="B95" s="1"/>
      <c r="C95" s="1"/>
      <c r="D95" s="1"/>
      <c r="E95" s="1"/>
      <c r="F95" s="1"/>
      <c r="G95" s="1"/>
    </row>
    <row r="96" spans="1:7" x14ac:dyDescent="0.25">
      <c r="A96" s="5"/>
      <c r="B96" s="1"/>
      <c r="C96" s="1"/>
      <c r="D96" s="1"/>
      <c r="E96" s="1"/>
      <c r="F96" s="1"/>
      <c r="G96" s="1"/>
    </row>
    <row r="97" spans="1:7" x14ac:dyDescent="0.25">
      <c r="A97" s="5"/>
      <c r="B97" s="1"/>
      <c r="C97" s="1"/>
      <c r="D97" s="1"/>
      <c r="E97" s="1"/>
      <c r="F97" s="1"/>
      <c r="G97" s="1"/>
    </row>
    <row r="98" spans="1:7" x14ac:dyDescent="0.25">
      <c r="A98" s="5"/>
      <c r="B98" s="1"/>
      <c r="C98" s="1"/>
      <c r="D98" s="1"/>
      <c r="E98" s="1"/>
      <c r="F98" s="1"/>
      <c r="G98" s="1"/>
    </row>
    <row r="99" spans="1:7" x14ac:dyDescent="0.25">
      <c r="A99" s="5"/>
      <c r="B99" s="1"/>
      <c r="C99" s="1"/>
      <c r="D99" s="1"/>
      <c r="E99" s="1"/>
      <c r="F99" s="1"/>
      <c r="G99" s="1"/>
    </row>
    <row r="100" spans="1:7" x14ac:dyDescent="0.25">
      <c r="A100" s="5"/>
      <c r="B100" s="1"/>
      <c r="C100" s="1"/>
      <c r="D100" s="1"/>
      <c r="E100" s="1"/>
      <c r="F100" s="1"/>
      <c r="G100" s="1"/>
    </row>
    <row r="101" spans="1:7" x14ac:dyDescent="0.25">
      <c r="A101" s="5"/>
      <c r="B101" s="1"/>
      <c r="C101" s="1"/>
      <c r="D101" s="1"/>
      <c r="E101" s="1"/>
      <c r="F101" s="1"/>
      <c r="G101" s="1"/>
    </row>
    <row r="102" spans="1:7" x14ac:dyDescent="0.25">
      <c r="A102" s="5"/>
      <c r="B102" s="1"/>
      <c r="C102" s="1"/>
      <c r="D102" s="1"/>
      <c r="E102" s="1"/>
      <c r="F102" s="1"/>
      <c r="G102" s="1"/>
    </row>
    <row r="103" spans="1:7" x14ac:dyDescent="0.25">
      <c r="A103" s="5"/>
      <c r="B103" s="1"/>
      <c r="C103" s="1"/>
      <c r="D103" s="1"/>
      <c r="E103" s="1"/>
      <c r="F103" s="1"/>
      <c r="G103" s="1"/>
    </row>
    <row r="104" spans="1:7" x14ac:dyDescent="0.25">
      <c r="A104" s="5"/>
      <c r="B104" s="1"/>
      <c r="C104" s="1"/>
      <c r="D104" s="1"/>
      <c r="E104" s="1"/>
      <c r="F104" s="1"/>
      <c r="G104" s="1"/>
    </row>
    <row r="105" spans="1:7" x14ac:dyDescent="0.25">
      <c r="A105" s="5"/>
      <c r="B105" s="1"/>
      <c r="C105" s="1"/>
      <c r="D105" s="1"/>
      <c r="E105" s="1"/>
      <c r="F105" s="1"/>
      <c r="G105" s="1"/>
    </row>
    <row r="106" spans="1:7" x14ac:dyDescent="0.25">
      <c r="A106" s="5"/>
      <c r="B106" s="1"/>
      <c r="C106" s="1"/>
      <c r="D106" s="1"/>
      <c r="E106" s="1"/>
      <c r="F106" s="1"/>
      <c r="G106" s="1"/>
    </row>
    <row r="107" spans="1:7" x14ac:dyDescent="0.25">
      <c r="A107" s="5"/>
      <c r="B107" s="5"/>
      <c r="C107" s="5"/>
      <c r="D107" s="5"/>
      <c r="E107" s="5"/>
      <c r="F107" s="5"/>
      <c r="G107" s="5"/>
    </row>
    <row r="108" spans="1:7" x14ac:dyDescent="0.25">
      <c r="A108" s="5"/>
      <c r="B108" s="5"/>
      <c r="C108" s="5"/>
      <c r="D108" s="5"/>
      <c r="E108" s="5"/>
      <c r="F108" s="5"/>
      <c r="G108" s="5"/>
    </row>
    <row r="109" spans="1:7" x14ac:dyDescent="0.25">
      <c r="A109" s="5"/>
      <c r="B109" s="5"/>
      <c r="C109" s="5"/>
      <c r="D109" s="5"/>
      <c r="E109" s="5"/>
      <c r="F109" s="5"/>
      <c r="G109" s="5"/>
    </row>
    <row r="110" spans="1:7" x14ac:dyDescent="0.25">
      <c r="A110" s="5"/>
      <c r="B110" s="5"/>
      <c r="C110" s="5"/>
      <c r="D110" s="5"/>
      <c r="E110" s="5"/>
      <c r="F110" s="5"/>
      <c r="G110" s="5"/>
    </row>
    <row r="111" spans="1:7" x14ac:dyDescent="0.25">
      <c r="A111" s="5"/>
      <c r="B111" s="5"/>
      <c r="C111" s="5"/>
      <c r="D111" s="5"/>
      <c r="E111" s="5"/>
      <c r="F111" s="5"/>
      <c r="G111" s="5"/>
    </row>
    <row r="112" spans="1:7" x14ac:dyDescent="0.25">
      <c r="A112" s="5"/>
      <c r="B112" s="5"/>
      <c r="C112" s="5"/>
      <c r="D112" s="5"/>
      <c r="E112" s="5"/>
      <c r="F112" s="5"/>
      <c r="G112" s="5"/>
    </row>
    <row r="113" spans="1:7" x14ac:dyDescent="0.25">
      <c r="A113" s="5"/>
      <c r="B113" s="5"/>
      <c r="C113" s="5"/>
      <c r="D113" s="5"/>
      <c r="E113" s="5"/>
      <c r="F113" s="5"/>
      <c r="G113" s="5"/>
    </row>
    <row r="114" spans="1:7" x14ac:dyDescent="0.25">
      <c r="A114" s="5"/>
      <c r="B114" s="5"/>
      <c r="C114" s="5"/>
      <c r="D114" s="5"/>
      <c r="E114" s="5"/>
      <c r="F114" s="5"/>
      <c r="G114" s="5"/>
    </row>
    <row r="115" spans="1:7" x14ac:dyDescent="0.25">
      <c r="A115" s="5"/>
      <c r="B115" s="5"/>
      <c r="C115" s="5"/>
      <c r="D115" s="5"/>
      <c r="E115" s="5"/>
      <c r="F115" s="5"/>
      <c r="G115" s="5"/>
    </row>
    <row r="116" spans="1:7" x14ac:dyDescent="0.25">
      <c r="A116" s="5"/>
      <c r="B116" s="5"/>
      <c r="C116" s="5"/>
      <c r="D116" s="5"/>
      <c r="E116" s="5"/>
      <c r="F116" s="5"/>
      <c r="G116" s="5"/>
    </row>
    <row r="117" spans="1:7" x14ac:dyDescent="0.25">
      <c r="A117" s="5"/>
      <c r="B117" s="5"/>
      <c r="C117" s="5"/>
      <c r="D117" s="5"/>
      <c r="E117" s="5"/>
      <c r="F117" s="5"/>
      <c r="G117" s="5"/>
    </row>
    <row r="118" spans="1:7" x14ac:dyDescent="0.25">
      <c r="A118" s="5"/>
      <c r="B118" s="5"/>
      <c r="C118" s="5"/>
      <c r="D118" s="5"/>
      <c r="E118" s="5"/>
      <c r="F118" s="5"/>
      <c r="G118" s="5"/>
    </row>
    <row r="119" spans="1:7" x14ac:dyDescent="0.25">
      <c r="A119" s="5"/>
      <c r="B119" s="5"/>
      <c r="C119" s="5"/>
      <c r="D119" s="5"/>
      <c r="E119" s="5"/>
      <c r="F119" s="5"/>
      <c r="G119" s="5"/>
    </row>
    <row r="120" spans="1:7" x14ac:dyDescent="0.25">
      <c r="A120" s="5"/>
      <c r="B120" s="5"/>
      <c r="C120" s="5"/>
      <c r="D120" s="5"/>
      <c r="E120" s="5"/>
      <c r="F120" s="5"/>
      <c r="G120" s="5"/>
    </row>
    <row r="121" spans="1:7" x14ac:dyDescent="0.25">
      <c r="A121" s="5"/>
      <c r="B121" s="5"/>
      <c r="C121" s="5"/>
      <c r="D121" s="5"/>
      <c r="E121" s="5"/>
      <c r="F121" s="5"/>
      <c r="G121" s="5"/>
    </row>
    <row r="122" spans="1:7" x14ac:dyDescent="0.25">
      <c r="A122" s="5"/>
      <c r="B122" s="5"/>
      <c r="C122" s="5"/>
      <c r="D122" s="5"/>
      <c r="E122" s="5"/>
      <c r="F122" s="5"/>
      <c r="G122" s="5"/>
    </row>
    <row r="123" spans="1:7" x14ac:dyDescent="0.25">
      <c r="A123" s="5"/>
      <c r="B123" s="5"/>
      <c r="C123" s="5"/>
      <c r="D123" s="5"/>
      <c r="E123" s="5"/>
      <c r="F123" s="5"/>
      <c r="G123" s="5"/>
    </row>
    <row r="124" spans="1:7" x14ac:dyDescent="0.25">
      <c r="A124" s="5"/>
      <c r="B124" s="5"/>
      <c r="C124" s="5"/>
      <c r="D124" s="5"/>
      <c r="E124" s="5"/>
      <c r="F124" s="5"/>
      <c r="G124" s="5"/>
    </row>
    <row r="125" spans="1:7" x14ac:dyDescent="0.25">
      <c r="A125" s="5"/>
      <c r="B125" s="5"/>
      <c r="C125" s="5"/>
      <c r="D125" s="5"/>
      <c r="E125" s="5"/>
      <c r="F125" s="5"/>
      <c r="G125" s="5"/>
    </row>
    <row r="126" spans="1:7" x14ac:dyDescent="0.25">
      <c r="A126" s="5"/>
      <c r="B126" s="5"/>
      <c r="C126" s="5"/>
      <c r="D126" s="5"/>
      <c r="E126" s="5"/>
      <c r="F126" s="5"/>
      <c r="G126" s="5"/>
    </row>
    <row r="127" spans="1:7" x14ac:dyDescent="0.25">
      <c r="A127" s="5"/>
      <c r="B127" s="5"/>
      <c r="C127" s="5"/>
      <c r="D127" s="5"/>
      <c r="E127" s="5"/>
      <c r="F127" s="5"/>
      <c r="G127" s="5"/>
    </row>
    <row r="128" spans="1:7" x14ac:dyDescent="0.25">
      <c r="A128" s="5"/>
      <c r="B128" s="5"/>
      <c r="C128" s="5"/>
      <c r="D128" s="5"/>
      <c r="E128" s="5"/>
      <c r="F128" s="5"/>
      <c r="G128" s="5"/>
    </row>
    <row r="129" spans="1:7" x14ac:dyDescent="0.25">
      <c r="A129" s="5"/>
      <c r="B129" s="5"/>
      <c r="C129" s="5"/>
      <c r="D129" s="5"/>
      <c r="E129" s="5"/>
      <c r="F129" s="5"/>
      <c r="G129" s="5"/>
    </row>
    <row r="130" spans="1:7" x14ac:dyDescent="0.25">
      <c r="A130" s="5"/>
      <c r="B130" s="5"/>
      <c r="C130" s="5"/>
      <c r="D130" s="5"/>
      <c r="E130" s="5"/>
      <c r="F130" s="5"/>
      <c r="G130" s="5"/>
    </row>
    <row r="131" spans="1:7" x14ac:dyDescent="0.25">
      <c r="A131" s="5"/>
      <c r="B131" s="5"/>
      <c r="C131" s="5"/>
      <c r="D131" s="5"/>
      <c r="E131" s="5"/>
      <c r="F131" s="5"/>
      <c r="G131" s="5"/>
    </row>
    <row r="132" spans="1:7" x14ac:dyDescent="0.25">
      <c r="A132" s="5"/>
      <c r="B132" s="5"/>
      <c r="C132" s="5"/>
      <c r="D132" s="5"/>
      <c r="E132" s="5"/>
      <c r="F132" s="5"/>
      <c r="G132" s="5"/>
    </row>
    <row r="133" spans="1:7" x14ac:dyDescent="0.25">
      <c r="A133" s="5"/>
      <c r="B133" s="5"/>
      <c r="C133" s="5"/>
      <c r="D133" s="5"/>
      <c r="E133" s="5"/>
      <c r="F133" s="5"/>
      <c r="G133" s="5"/>
    </row>
    <row r="134" spans="1:7" x14ac:dyDescent="0.25">
      <c r="A134" s="5"/>
      <c r="B134" s="5"/>
      <c r="C134" s="5"/>
      <c r="D134" s="5"/>
      <c r="E134" s="5"/>
      <c r="F134" s="5"/>
      <c r="G134" s="5"/>
    </row>
    <row r="135" spans="1:7" x14ac:dyDescent="0.25">
      <c r="A135" s="5"/>
      <c r="B135" s="5"/>
      <c r="C135" s="5"/>
      <c r="D135" s="5"/>
      <c r="E135" s="5"/>
      <c r="F135" s="5"/>
      <c r="G135" s="5"/>
    </row>
    <row r="136" spans="1:7" x14ac:dyDescent="0.25">
      <c r="A136" s="5"/>
      <c r="B136" s="5"/>
      <c r="C136" s="5"/>
      <c r="D136" s="5"/>
      <c r="E136" s="5"/>
      <c r="F136" s="5"/>
      <c r="G136" s="5"/>
    </row>
  </sheetData>
  <mergeCells count="10">
    <mergeCell ref="C37:E37"/>
    <mergeCell ref="C41:E41"/>
    <mergeCell ref="C44:E44"/>
    <mergeCell ref="C50:E50"/>
    <mergeCell ref="C9:E9"/>
    <mergeCell ref="C13:E13"/>
    <mergeCell ref="C15:E15"/>
    <mergeCell ref="C19:E19"/>
    <mergeCell ref="C24:E24"/>
    <mergeCell ref="C34:E34"/>
  </mergeCells>
  <pageMargins left="0.70866141732283472" right="0.70866141732283472" top="0.74803149606299213" bottom="0.74803149606299213" header="0.31496062992125984" footer="0.31496062992125984"/>
  <pageSetup paperSize="9" orientation="landscape" r:id="rId1"/>
  <headerFooter>
    <oddHeader>&amp;CDE
Anhang I</oddHeader>
    <oddFooter>&amp;C&amp;P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3" tint="0.39997558519241921"/>
  </sheetPr>
  <dimension ref="B2:F46"/>
  <sheetViews>
    <sheetView showGridLines="0" zoomScaleNormal="100" workbookViewId="0"/>
  </sheetViews>
  <sheetFormatPr baseColWidth="10" defaultColWidth="9.28515625" defaultRowHeight="12.75" x14ac:dyDescent="0.2"/>
  <cols>
    <col min="1" max="1" width="5.7109375" style="41" customWidth="1"/>
    <col min="2" max="2" width="7.7109375" style="41" customWidth="1"/>
    <col min="3" max="3" width="64.42578125" style="41" customWidth="1"/>
    <col min="4" max="5" width="17.85546875" style="41" bestFit="1" customWidth="1"/>
    <col min="6" max="6" width="16.28515625" style="41" bestFit="1" customWidth="1"/>
    <col min="7" max="7" width="9.28515625" style="41" customWidth="1"/>
    <col min="8" max="16384" width="9.28515625" style="41"/>
  </cols>
  <sheetData>
    <row r="2" spans="2:6" x14ac:dyDescent="0.2">
      <c r="B2" s="42" t="s">
        <v>201</v>
      </c>
    </row>
    <row r="7" spans="2:6" ht="38.25" x14ac:dyDescent="0.2">
      <c r="B7" s="362"/>
      <c r="C7" s="363"/>
      <c r="D7" s="366" t="s">
        <v>202</v>
      </c>
      <c r="E7" s="366"/>
      <c r="F7" s="35" t="s">
        <v>203</v>
      </c>
    </row>
    <row r="8" spans="2:6" x14ac:dyDescent="0.2">
      <c r="B8" s="362"/>
      <c r="C8" s="363"/>
      <c r="D8" s="35" t="s">
        <v>21</v>
      </c>
      <c r="E8" s="35" t="s">
        <v>30</v>
      </c>
      <c r="F8" s="35" t="s">
        <v>31</v>
      </c>
    </row>
    <row r="9" spans="2:6" x14ac:dyDescent="0.2">
      <c r="B9" s="364"/>
      <c r="C9" s="365"/>
      <c r="D9" s="35" t="s">
        <v>204</v>
      </c>
      <c r="E9" s="35" t="s">
        <v>205</v>
      </c>
      <c r="F9" s="35" t="s">
        <v>204</v>
      </c>
    </row>
    <row r="10" spans="2:6" x14ac:dyDescent="0.2">
      <c r="B10" s="35">
        <v>1</v>
      </c>
      <c r="C10" s="33" t="s">
        <v>206</v>
      </c>
      <c r="D10" s="266">
        <v>2210897721.73</v>
      </c>
      <c r="E10" s="266">
        <v>2012920320.72</v>
      </c>
      <c r="F10" s="266">
        <v>176871817.73840001</v>
      </c>
    </row>
    <row r="11" spans="2:6" x14ac:dyDescent="0.2">
      <c r="B11" s="35">
        <v>2</v>
      </c>
      <c r="C11" s="43" t="s">
        <v>207</v>
      </c>
      <c r="D11" s="266">
        <v>67307551.719999999</v>
      </c>
      <c r="E11" s="266">
        <v>43653791.740000002</v>
      </c>
      <c r="F11" s="266">
        <v>5384604.1376</v>
      </c>
    </row>
    <row r="12" spans="2:6" x14ac:dyDescent="0.2">
      <c r="B12" s="35">
        <v>3</v>
      </c>
      <c r="C12" s="44" t="s">
        <v>208</v>
      </c>
      <c r="D12" s="266">
        <v>944510615.06999993</v>
      </c>
      <c r="E12" s="266">
        <v>922267245.73000002</v>
      </c>
      <c r="F12" s="266">
        <v>75560849.205599993</v>
      </c>
    </row>
    <row r="13" spans="2:6" x14ac:dyDescent="0.2">
      <c r="B13" s="35">
        <v>4</v>
      </c>
      <c r="C13" s="43" t="s">
        <v>209</v>
      </c>
      <c r="D13" s="266">
        <v>376870097.31</v>
      </c>
      <c r="E13" s="266">
        <v>197222507.71000001</v>
      </c>
      <c r="F13" s="266">
        <v>30149607.7848</v>
      </c>
    </row>
    <row r="14" spans="2:6" ht="25.5" x14ac:dyDescent="0.2">
      <c r="B14" s="35" t="s">
        <v>210</v>
      </c>
      <c r="C14" s="43" t="s">
        <v>211</v>
      </c>
      <c r="D14" s="266">
        <v>58004331.039999999</v>
      </c>
      <c r="E14" s="266">
        <v>79994226.680000007</v>
      </c>
      <c r="F14" s="266">
        <v>4640346.4831999997</v>
      </c>
    </row>
    <row r="15" spans="2:6" x14ac:dyDescent="0.2">
      <c r="B15" s="35">
        <v>5</v>
      </c>
      <c r="C15" s="44" t="s">
        <v>212</v>
      </c>
      <c r="D15" s="266">
        <v>618515656.39999998</v>
      </c>
      <c r="E15" s="266">
        <v>645299324.01999998</v>
      </c>
      <c r="F15" s="266">
        <v>49481252.512000002</v>
      </c>
    </row>
    <row r="16" spans="2:6" x14ac:dyDescent="0.2">
      <c r="B16" s="35">
        <v>6</v>
      </c>
      <c r="C16" s="33" t="s">
        <v>213</v>
      </c>
      <c r="D16" s="266">
        <v>4499160.92</v>
      </c>
      <c r="E16" s="266">
        <v>8137351.46</v>
      </c>
      <c r="F16" s="266">
        <v>359932.87359999999</v>
      </c>
    </row>
    <row r="17" spans="2:6" x14ac:dyDescent="0.2">
      <c r="B17" s="35">
        <v>7</v>
      </c>
      <c r="C17" s="43" t="s">
        <v>207</v>
      </c>
      <c r="D17" s="267"/>
      <c r="E17" s="267"/>
      <c r="F17" s="266"/>
    </row>
    <row r="18" spans="2:6" x14ac:dyDescent="0.2">
      <c r="B18" s="35">
        <v>8</v>
      </c>
      <c r="C18" s="43" t="s">
        <v>214</v>
      </c>
      <c r="D18" s="267"/>
      <c r="E18" s="267"/>
      <c r="F18" s="266"/>
    </row>
    <row r="19" spans="2:6" x14ac:dyDescent="0.2">
      <c r="B19" s="35" t="s">
        <v>215</v>
      </c>
      <c r="C19" s="43" t="s">
        <v>216</v>
      </c>
      <c r="D19" s="266">
        <v>2336923.64</v>
      </c>
      <c r="E19" s="266">
        <v>7428365.1799999997</v>
      </c>
      <c r="F19" s="266">
        <v>186953.89120000001</v>
      </c>
    </row>
    <row r="20" spans="2:6" x14ac:dyDescent="0.2">
      <c r="B20" s="35" t="s">
        <v>217</v>
      </c>
      <c r="C20" s="43" t="s">
        <v>218</v>
      </c>
      <c r="D20" s="266">
        <v>443334.5</v>
      </c>
      <c r="E20" s="266">
        <v>530097.63</v>
      </c>
      <c r="F20" s="266">
        <v>35466.76</v>
      </c>
    </row>
    <row r="21" spans="2:6" x14ac:dyDescent="0.2">
      <c r="B21" s="35">
        <v>9</v>
      </c>
      <c r="C21" s="43" t="s">
        <v>219</v>
      </c>
      <c r="D21" s="266">
        <v>1718902.7799999998</v>
      </c>
      <c r="E21" s="266">
        <v>178888.65000000026</v>
      </c>
      <c r="F21" s="266">
        <v>137512.2224</v>
      </c>
    </row>
    <row r="22" spans="2:6" x14ac:dyDescent="0.2">
      <c r="B22" s="35">
        <v>10</v>
      </c>
      <c r="C22" s="32" t="s">
        <v>220</v>
      </c>
      <c r="D22" s="268"/>
      <c r="E22" s="268"/>
      <c r="F22" s="268"/>
    </row>
    <row r="23" spans="2:6" x14ac:dyDescent="0.2">
      <c r="B23" s="35">
        <v>11</v>
      </c>
      <c r="C23" s="32" t="s">
        <v>220</v>
      </c>
      <c r="D23" s="268"/>
      <c r="E23" s="268"/>
      <c r="F23" s="268"/>
    </row>
    <row r="24" spans="2:6" x14ac:dyDescent="0.2">
      <c r="B24" s="35">
        <v>12</v>
      </c>
      <c r="C24" s="32" t="s">
        <v>220</v>
      </c>
      <c r="D24" s="268"/>
      <c r="E24" s="268"/>
      <c r="F24" s="268"/>
    </row>
    <row r="25" spans="2:6" x14ac:dyDescent="0.2">
      <c r="B25" s="35">
        <v>13</v>
      </c>
      <c r="C25" s="32" t="s">
        <v>220</v>
      </c>
      <c r="D25" s="268"/>
      <c r="E25" s="268"/>
      <c r="F25" s="268"/>
    </row>
    <row r="26" spans="2:6" x14ac:dyDescent="0.2">
      <c r="B26" s="35">
        <v>14</v>
      </c>
      <c r="C26" s="32" t="s">
        <v>220</v>
      </c>
      <c r="D26" s="268"/>
      <c r="E26" s="268"/>
      <c r="F26" s="268"/>
    </row>
    <row r="27" spans="2:6" x14ac:dyDescent="0.2">
      <c r="B27" s="35">
        <v>15</v>
      </c>
      <c r="C27" s="33" t="s">
        <v>221</v>
      </c>
      <c r="D27" s="266">
        <v>0</v>
      </c>
      <c r="E27" s="266"/>
      <c r="F27" s="266"/>
    </row>
    <row r="28" spans="2:6" ht="15" customHeight="1" x14ac:dyDescent="0.2">
      <c r="B28" s="35">
        <v>16</v>
      </c>
      <c r="C28" s="33" t="s">
        <v>222</v>
      </c>
      <c r="D28" s="269"/>
      <c r="E28" s="269"/>
      <c r="F28" s="266"/>
    </row>
    <row r="29" spans="2:6" x14ac:dyDescent="0.2">
      <c r="B29" s="35">
        <v>17</v>
      </c>
      <c r="C29" s="43" t="s">
        <v>223</v>
      </c>
      <c r="D29" s="269"/>
      <c r="E29" s="269"/>
      <c r="F29" s="266"/>
    </row>
    <row r="30" spans="2:6" x14ac:dyDescent="0.2">
      <c r="B30" s="35">
        <v>18</v>
      </c>
      <c r="C30" s="43" t="s">
        <v>224</v>
      </c>
      <c r="D30" s="269"/>
      <c r="E30" s="269"/>
      <c r="F30" s="266"/>
    </row>
    <row r="31" spans="2:6" x14ac:dyDescent="0.2">
      <c r="B31" s="35">
        <v>19</v>
      </c>
      <c r="C31" s="43" t="s">
        <v>225</v>
      </c>
      <c r="D31" s="269"/>
      <c r="E31" s="269"/>
      <c r="F31" s="266"/>
    </row>
    <row r="32" spans="2:6" x14ac:dyDescent="0.2">
      <c r="B32" s="35" t="s">
        <v>226</v>
      </c>
      <c r="C32" s="43" t="s">
        <v>227</v>
      </c>
      <c r="D32" s="269"/>
      <c r="E32" s="269"/>
      <c r="F32" s="266"/>
    </row>
    <row r="33" spans="2:6" x14ac:dyDescent="0.2">
      <c r="B33" s="35">
        <v>20</v>
      </c>
      <c r="C33" s="33" t="s">
        <v>228</v>
      </c>
      <c r="D33" s="266">
        <v>0</v>
      </c>
      <c r="E33" s="266">
        <v>0</v>
      </c>
      <c r="F33" s="266"/>
    </row>
    <row r="34" spans="2:6" x14ac:dyDescent="0.2">
      <c r="B34" s="35">
        <v>21</v>
      </c>
      <c r="C34" s="43" t="s">
        <v>207</v>
      </c>
      <c r="D34" s="270"/>
      <c r="E34" s="270"/>
      <c r="F34" s="266"/>
    </row>
    <row r="35" spans="2:6" x14ac:dyDescent="0.2">
      <c r="B35" s="35">
        <v>22</v>
      </c>
      <c r="C35" s="43" t="s">
        <v>229</v>
      </c>
      <c r="D35" s="270"/>
      <c r="E35" s="270"/>
      <c r="F35" s="266"/>
    </row>
    <row r="36" spans="2:6" x14ac:dyDescent="0.2">
      <c r="B36" s="35" t="s">
        <v>230</v>
      </c>
      <c r="C36" s="33" t="s">
        <v>231</v>
      </c>
      <c r="D36" s="266">
        <v>0</v>
      </c>
      <c r="E36" s="266">
        <v>0</v>
      </c>
      <c r="F36" s="266"/>
    </row>
    <row r="37" spans="2:6" x14ac:dyDescent="0.2">
      <c r="B37" s="35">
        <v>23</v>
      </c>
      <c r="C37" s="33" t="s">
        <v>232</v>
      </c>
      <c r="D37" s="268">
        <v>140081486.19999999</v>
      </c>
      <c r="E37" s="268">
        <v>139522563.69</v>
      </c>
      <c r="F37" s="268">
        <v>11206518.896</v>
      </c>
    </row>
    <row r="38" spans="2:6" x14ac:dyDescent="0.2">
      <c r="B38" s="35" t="s">
        <v>233</v>
      </c>
      <c r="C38" s="33" t="s">
        <v>234</v>
      </c>
      <c r="D38" s="266">
        <v>140081486.19999999</v>
      </c>
      <c r="E38" s="267">
        <v>139522563.69</v>
      </c>
      <c r="F38" s="266">
        <v>11206518.896</v>
      </c>
    </row>
    <row r="39" spans="2:6" x14ac:dyDescent="0.2">
      <c r="B39" s="35" t="s">
        <v>235</v>
      </c>
      <c r="C39" s="33" t="s">
        <v>207</v>
      </c>
      <c r="D39" s="269"/>
      <c r="E39" s="269"/>
      <c r="F39" s="266"/>
    </row>
    <row r="40" spans="2:6" x14ac:dyDescent="0.2">
      <c r="B40" s="35" t="s">
        <v>236</v>
      </c>
      <c r="C40" s="33" t="s">
        <v>237</v>
      </c>
      <c r="D40" s="269"/>
      <c r="E40" s="269"/>
      <c r="F40" s="266"/>
    </row>
    <row r="41" spans="2:6" ht="25.5" x14ac:dyDescent="0.2">
      <c r="B41" s="35">
        <v>24</v>
      </c>
      <c r="C41" s="33" t="s">
        <v>238</v>
      </c>
      <c r="D41" s="266">
        <v>35819769.399999999</v>
      </c>
      <c r="E41" s="266">
        <v>29237862.949999999</v>
      </c>
      <c r="F41" s="266">
        <v>2865581.5520000001</v>
      </c>
    </row>
    <row r="42" spans="2:6" x14ac:dyDescent="0.2">
      <c r="B42" s="35">
        <v>25</v>
      </c>
      <c r="C42" s="32" t="s">
        <v>220</v>
      </c>
      <c r="D42" s="271"/>
      <c r="E42" s="271"/>
      <c r="F42" s="268"/>
    </row>
    <row r="43" spans="2:6" x14ac:dyDescent="0.2">
      <c r="B43" s="35">
        <v>26</v>
      </c>
      <c r="C43" s="32" t="s">
        <v>220</v>
      </c>
      <c r="D43" s="271"/>
      <c r="E43" s="271"/>
      <c r="F43" s="268"/>
    </row>
    <row r="44" spans="2:6" x14ac:dyDescent="0.2">
      <c r="B44" s="35">
        <v>27</v>
      </c>
      <c r="C44" s="32" t="s">
        <v>220</v>
      </c>
      <c r="D44" s="271"/>
      <c r="E44" s="271"/>
      <c r="F44" s="268"/>
    </row>
    <row r="45" spans="2:6" x14ac:dyDescent="0.2">
      <c r="B45" s="35">
        <v>28</v>
      </c>
      <c r="C45" s="32" t="s">
        <v>220</v>
      </c>
      <c r="D45" s="271"/>
      <c r="E45" s="271"/>
      <c r="F45" s="268"/>
    </row>
    <row r="46" spans="2:6" x14ac:dyDescent="0.2">
      <c r="B46" s="45">
        <v>29</v>
      </c>
      <c r="C46" s="46" t="s">
        <v>239</v>
      </c>
      <c r="D46" s="272">
        <v>2355478368.8499999</v>
      </c>
      <c r="E46" s="272">
        <v>2160580235.8699999</v>
      </c>
      <c r="F46" s="272">
        <v>188438269.50799999</v>
      </c>
    </row>
  </sheetData>
  <mergeCells count="2">
    <mergeCell ref="B7:C9"/>
    <mergeCell ref="D7:E7"/>
  </mergeCells>
  <pageMargins left="0.7" right="0.7" top="0.75" bottom="0.75" header="0.3" footer="0.3"/>
  <pageSetup paperSize="9" orientation="landscape" r:id="rId1"/>
  <headerFooter>
    <oddHeader>&amp;CDE
Anhang I</oddHeader>
    <oddFooter>&amp;C&amp;P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pageSetUpPr fitToPage="1"/>
  </sheetPr>
  <dimension ref="B2:D26"/>
  <sheetViews>
    <sheetView showGridLines="0" zoomScaleNormal="100" workbookViewId="0"/>
  </sheetViews>
  <sheetFormatPr baseColWidth="10" defaultColWidth="9.140625" defaultRowHeight="12.75" x14ac:dyDescent="0.2"/>
  <cols>
    <col min="1" max="2" width="5.7109375" style="290" customWidth="1"/>
    <col min="3" max="3" width="161.140625" style="290" bestFit="1" customWidth="1"/>
    <col min="4" max="4" width="217.42578125" style="290" customWidth="1"/>
    <col min="5" max="16384" width="9.140625" style="290"/>
  </cols>
  <sheetData>
    <row r="2" spans="2:3" x14ac:dyDescent="0.2">
      <c r="B2" s="184" t="s">
        <v>17</v>
      </c>
    </row>
    <row r="3" spans="2:3" x14ac:dyDescent="0.2">
      <c r="B3" s="290" t="s">
        <v>18</v>
      </c>
    </row>
    <row r="7" spans="2:3" x14ac:dyDescent="0.2">
      <c r="B7" s="291" t="s">
        <v>19</v>
      </c>
      <c r="C7" s="292" t="s">
        <v>20</v>
      </c>
    </row>
    <row r="8" spans="2:3" ht="408" x14ac:dyDescent="0.2">
      <c r="B8" s="367" t="s">
        <v>21</v>
      </c>
      <c r="C8" s="292" t="s">
        <v>399</v>
      </c>
    </row>
    <row r="9" spans="2:3" ht="165" customHeight="1" x14ac:dyDescent="0.2">
      <c r="B9" s="368"/>
      <c r="C9" s="293" t="s">
        <v>579</v>
      </c>
    </row>
    <row r="10" spans="2:3" x14ac:dyDescent="0.2">
      <c r="B10" s="291" t="s">
        <v>22</v>
      </c>
      <c r="C10" s="292" t="s">
        <v>398</v>
      </c>
    </row>
    <row r="11" spans="2:3" ht="165.75" x14ac:dyDescent="0.2">
      <c r="B11" s="291" t="s">
        <v>23</v>
      </c>
      <c r="C11" s="292" t="s">
        <v>547</v>
      </c>
    </row>
    <row r="12" spans="2:3" x14ac:dyDescent="0.2">
      <c r="B12" s="291" t="s">
        <v>24</v>
      </c>
      <c r="C12" s="292" t="s">
        <v>398</v>
      </c>
    </row>
    <row r="13" spans="2:3" x14ac:dyDescent="0.2">
      <c r="B13" s="291" t="s">
        <v>25</v>
      </c>
      <c r="C13" s="292" t="s">
        <v>398</v>
      </c>
    </row>
    <row r="14" spans="2:3" x14ac:dyDescent="0.2">
      <c r="B14" s="367" t="s">
        <v>26</v>
      </c>
      <c r="C14" s="294" t="s">
        <v>549</v>
      </c>
    </row>
    <row r="15" spans="2:3" ht="408" x14ac:dyDescent="0.2">
      <c r="B15" s="369"/>
      <c r="C15" s="295" t="s">
        <v>649</v>
      </c>
    </row>
    <row r="16" spans="2:3" ht="127.5" x14ac:dyDescent="0.2">
      <c r="B16" s="369"/>
      <c r="C16" s="295" t="s">
        <v>548</v>
      </c>
    </row>
    <row r="17" spans="2:4" ht="216.75" x14ac:dyDescent="0.2">
      <c r="B17" s="369"/>
      <c r="C17" s="295" t="s">
        <v>650</v>
      </c>
    </row>
    <row r="18" spans="2:4" ht="293.25" x14ac:dyDescent="0.2">
      <c r="B18" s="369"/>
      <c r="C18" s="295" t="s">
        <v>651</v>
      </c>
    </row>
    <row r="19" spans="2:4" ht="242.25" x14ac:dyDescent="0.2">
      <c r="B19" s="369"/>
      <c r="C19" s="295" t="s">
        <v>652</v>
      </c>
    </row>
    <row r="20" spans="2:4" ht="127.5" x14ac:dyDescent="0.2">
      <c r="B20" s="369"/>
      <c r="C20" s="295" t="s">
        <v>653</v>
      </c>
    </row>
    <row r="21" spans="2:4" ht="165.75" x14ac:dyDescent="0.2">
      <c r="B21" s="369"/>
      <c r="C21" s="295" t="s">
        <v>654</v>
      </c>
    </row>
    <row r="22" spans="2:4" ht="378.75" customHeight="1" x14ac:dyDescent="0.2">
      <c r="B22" s="369"/>
      <c r="C22" s="296" t="s">
        <v>655</v>
      </c>
    </row>
    <row r="23" spans="2:4" ht="229.5" x14ac:dyDescent="0.2">
      <c r="B23" s="368"/>
      <c r="C23" s="296" t="s">
        <v>656</v>
      </c>
    </row>
    <row r="24" spans="2:4" x14ac:dyDescent="0.2">
      <c r="B24" s="291" t="s">
        <v>27</v>
      </c>
      <c r="C24" s="292" t="s">
        <v>398</v>
      </c>
    </row>
    <row r="26" spans="2:4" ht="41.25" customHeight="1" x14ac:dyDescent="0.2">
      <c r="D26" s="295"/>
    </row>
  </sheetData>
  <mergeCells count="2">
    <mergeCell ref="B8:B9"/>
    <mergeCell ref="B14:B23"/>
  </mergeCells>
  <conditionalFormatting sqref="C10:C12">
    <cfRule type="cellIs" dxfId="4" priority="2" stopIfTrue="1" operator="lessThan">
      <formula>0</formula>
    </cfRule>
  </conditionalFormatting>
  <conditionalFormatting sqref="C13:C14">
    <cfRule type="cellIs" dxfId="3" priority="1" stopIfTrue="1" operator="lessThan">
      <formula>0</formula>
    </cfRule>
  </conditionalFormatting>
  <pageMargins left="0.70866141732283472" right="0.70866141732283472" top="0.74803149606299213" bottom="0.74803149606299213" header="0.31496062992125984" footer="0.31496062992125984"/>
  <pageSetup paperSize="9" scale="51" orientation="landscape" r:id="rId1"/>
  <headerFooter>
    <oddHeader>&amp;CDE
Anhang III</oddHeader>
    <oddFooter>&amp;C&amp;P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pageSetUpPr fitToPage="1"/>
  </sheetPr>
  <dimension ref="B2:C13"/>
  <sheetViews>
    <sheetView showGridLines="0" zoomScaleNormal="100" workbookViewId="0"/>
  </sheetViews>
  <sheetFormatPr baseColWidth="10" defaultColWidth="9.140625" defaultRowHeight="12.75" x14ac:dyDescent="0.2"/>
  <cols>
    <col min="1" max="1" width="5.7109375" style="21" customWidth="1"/>
    <col min="2" max="2" width="7.42578125" style="21" customWidth="1"/>
    <col min="3" max="3" width="166.140625" style="21" customWidth="1"/>
    <col min="4" max="4" width="87.140625" style="21" customWidth="1"/>
    <col min="5" max="16384" width="9.140625" style="21"/>
  </cols>
  <sheetData>
    <row r="2" spans="2:3" x14ac:dyDescent="0.2">
      <c r="B2" s="47" t="s">
        <v>28</v>
      </c>
    </row>
    <row r="3" spans="2:3" x14ac:dyDescent="0.2">
      <c r="B3" s="21" t="s">
        <v>18</v>
      </c>
    </row>
    <row r="7" spans="2:3" x14ac:dyDescent="0.2">
      <c r="B7" s="52" t="s">
        <v>19</v>
      </c>
      <c r="C7" s="48" t="s">
        <v>29</v>
      </c>
    </row>
    <row r="8" spans="2:3" ht="51" x14ac:dyDescent="0.2">
      <c r="B8" s="24" t="s">
        <v>21</v>
      </c>
      <c r="C8" s="48" t="s">
        <v>390</v>
      </c>
    </row>
    <row r="9" spans="2:3" ht="127.5" x14ac:dyDescent="0.2">
      <c r="B9" s="24" t="s">
        <v>30</v>
      </c>
      <c r="C9" s="48" t="s">
        <v>391</v>
      </c>
    </row>
    <row r="10" spans="2:3" ht="191.25" x14ac:dyDescent="0.2">
      <c r="B10" s="24" t="s">
        <v>31</v>
      </c>
      <c r="C10" s="48" t="s">
        <v>392</v>
      </c>
    </row>
    <row r="11" spans="2:3" ht="47.25" customHeight="1" x14ac:dyDescent="0.2">
      <c r="B11" s="24" t="s">
        <v>24</v>
      </c>
      <c r="C11" s="48" t="s">
        <v>393</v>
      </c>
    </row>
    <row r="12" spans="2:3" ht="178.5" x14ac:dyDescent="0.2">
      <c r="B12" s="370" t="s">
        <v>25</v>
      </c>
      <c r="C12" s="306" t="s">
        <v>695</v>
      </c>
    </row>
    <row r="13" spans="2:3" ht="140.25" x14ac:dyDescent="0.2">
      <c r="B13" s="370"/>
      <c r="C13" s="306" t="s">
        <v>696</v>
      </c>
    </row>
  </sheetData>
  <mergeCells count="1">
    <mergeCell ref="B12:B13"/>
  </mergeCells>
  <conditionalFormatting sqref="C8:C10">
    <cfRule type="cellIs" dxfId="2" priority="3" stopIfTrue="1" operator="lessThan">
      <formula>0</formula>
    </cfRule>
  </conditionalFormatting>
  <conditionalFormatting sqref="C11:C12">
    <cfRule type="cellIs" dxfId="1" priority="2" stopIfTrue="1" operator="lessThan">
      <formula>0</formula>
    </cfRule>
  </conditionalFormatting>
  <conditionalFormatting sqref="C13">
    <cfRule type="cellIs" dxfId="0" priority="1" stopIfTrue="1" operator="lessThan">
      <formula>0</formula>
    </cfRule>
  </conditionalFormatting>
  <pageMargins left="0.70866141732283472" right="0.70866141732283472" top="0.74803149606299213" bottom="0.74803149606299213" header="0.31496062992125984" footer="0.31496062992125984"/>
  <pageSetup paperSize="9" orientation="landscape" r:id="rId1"/>
  <headerFooter>
    <oddHeader>&amp;CDE
Anhang III</oddHeader>
    <oddFooter>&amp;C&amp;P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3" tint="0.39997558519241921"/>
  </sheetPr>
  <dimension ref="A3:I134"/>
  <sheetViews>
    <sheetView showGridLines="0" zoomScaleNormal="100" zoomScalePageLayoutView="130" workbookViewId="0"/>
  </sheetViews>
  <sheetFormatPr baseColWidth="10" defaultColWidth="9" defaultRowHeight="12.75" x14ac:dyDescent="0.2"/>
  <cols>
    <col min="1" max="1" width="6.28515625" style="323" customWidth="1"/>
    <col min="2" max="2" width="9" style="323"/>
    <col min="3" max="3" width="78.140625" style="323" customWidth="1"/>
    <col min="4" max="4" width="20.42578125" style="323" customWidth="1"/>
    <col min="5" max="5" width="57" style="323" customWidth="1"/>
    <col min="6" max="16384" width="9" style="323"/>
  </cols>
  <sheetData>
    <row r="3" spans="2:9" x14ac:dyDescent="0.2">
      <c r="B3" s="188" t="s">
        <v>70</v>
      </c>
    </row>
    <row r="4" spans="2:9" x14ac:dyDescent="0.2">
      <c r="B4" s="188"/>
    </row>
    <row r="5" spans="2:9" x14ac:dyDescent="0.2">
      <c r="B5" s="188"/>
    </row>
    <row r="6" spans="2:9" x14ac:dyDescent="0.2">
      <c r="B6" s="188"/>
    </row>
    <row r="7" spans="2:9" x14ac:dyDescent="0.2">
      <c r="D7" s="54" t="s">
        <v>71</v>
      </c>
      <c r="E7" s="54" t="s">
        <v>72</v>
      </c>
    </row>
    <row r="8" spans="2:9" ht="25.5" x14ac:dyDescent="0.2">
      <c r="D8" s="54" t="s">
        <v>73</v>
      </c>
      <c r="E8" s="54" t="s">
        <v>657</v>
      </c>
    </row>
    <row r="9" spans="2:9" x14ac:dyDescent="0.2">
      <c r="B9" s="374" t="s">
        <v>74</v>
      </c>
      <c r="C9" s="375"/>
      <c r="D9" s="375"/>
      <c r="E9" s="376"/>
    </row>
    <row r="10" spans="2:9" x14ac:dyDescent="0.2">
      <c r="B10" s="55">
        <v>1</v>
      </c>
      <c r="C10" s="56" t="s">
        <v>75</v>
      </c>
      <c r="D10" s="273">
        <v>8102224</v>
      </c>
      <c r="E10" s="321" t="s">
        <v>66</v>
      </c>
    </row>
    <row r="11" spans="2:9" x14ac:dyDescent="0.2">
      <c r="B11" s="55"/>
      <c r="C11" s="56" t="s">
        <v>76</v>
      </c>
      <c r="D11" s="273"/>
      <c r="E11" s="32"/>
    </row>
    <row r="12" spans="2:9" x14ac:dyDescent="0.2">
      <c r="B12" s="55"/>
      <c r="C12" s="56" t="s">
        <v>77</v>
      </c>
      <c r="D12" s="273"/>
      <c r="E12" s="32"/>
    </row>
    <row r="13" spans="2:9" x14ac:dyDescent="0.2">
      <c r="B13" s="55"/>
      <c r="C13" s="56" t="s">
        <v>78</v>
      </c>
      <c r="D13" s="273"/>
      <c r="E13" s="32"/>
    </row>
    <row r="14" spans="2:9" x14ac:dyDescent="0.2">
      <c r="B14" s="55">
        <v>2</v>
      </c>
      <c r="C14" s="56" t="s">
        <v>79</v>
      </c>
      <c r="D14" s="273">
        <v>360283969.00999999</v>
      </c>
      <c r="E14" s="32"/>
    </row>
    <row r="15" spans="2:9" x14ac:dyDescent="0.2">
      <c r="B15" s="55">
        <v>3</v>
      </c>
      <c r="C15" s="56" t="s">
        <v>80</v>
      </c>
      <c r="D15" s="273"/>
      <c r="E15" s="32"/>
      <c r="I15" s="324"/>
    </row>
    <row r="16" spans="2:9" x14ac:dyDescent="0.2">
      <c r="B16" s="55" t="s">
        <v>81</v>
      </c>
      <c r="C16" s="56" t="s">
        <v>82</v>
      </c>
      <c r="D16" s="273">
        <v>500000</v>
      </c>
      <c r="E16" s="32"/>
    </row>
    <row r="17" spans="2:5" ht="25.5" x14ac:dyDescent="0.2">
      <c r="B17" s="55">
        <v>4</v>
      </c>
      <c r="C17" s="56" t="s">
        <v>83</v>
      </c>
      <c r="D17" s="273"/>
      <c r="E17" s="32"/>
    </row>
    <row r="18" spans="2:5" x14ac:dyDescent="0.2">
      <c r="B18" s="55">
        <v>5</v>
      </c>
      <c r="C18" s="56" t="s">
        <v>84</v>
      </c>
      <c r="D18" s="273"/>
      <c r="E18" s="32"/>
    </row>
    <row r="19" spans="2:5" ht="25.5" x14ac:dyDescent="0.2">
      <c r="B19" s="55" t="s">
        <v>85</v>
      </c>
      <c r="C19" s="56" t="s">
        <v>86</v>
      </c>
      <c r="D19" s="273"/>
      <c r="E19" s="32"/>
    </row>
    <row r="20" spans="2:5" x14ac:dyDescent="0.2">
      <c r="B20" s="58">
        <v>6</v>
      </c>
      <c r="C20" s="59" t="s">
        <v>87</v>
      </c>
      <c r="D20" s="273">
        <f>SUM(D10:D19)</f>
        <v>368886193.00999999</v>
      </c>
      <c r="E20" s="60"/>
    </row>
    <row r="21" spans="2:5" x14ac:dyDescent="0.2">
      <c r="B21" s="371" t="s">
        <v>88</v>
      </c>
      <c r="C21" s="372"/>
      <c r="D21" s="372"/>
      <c r="E21" s="373"/>
    </row>
    <row r="22" spans="2:5" x14ac:dyDescent="0.2">
      <c r="B22" s="55">
        <v>7</v>
      </c>
      <c r="C22" s="36" t="s">
        <v>89</v>
      </c>
      <c r="D22" s="273"/>
      <c r="E22" s="32"/>
    </row>
    <row r="23" spans="2:5" ht="25.5" x14ac:dyDescent="0.2">
      <c r="B23" s="55">
        <v>8</v>
      </c>
      <c r="C23" s="36" t="s">
        <v>90</v>
      </c>
      <c r="D23" s="273">
        <v>-1219637.7208949816</v>
      </c>
      <c r="E23" s="321" t="s">
        <v>91</v>
      </c>
    </row>
    <row r="24" spans="2:5" x14ac:dyDescent="0.2">
      <c r="B24" s="55">
        <v>9</v>
      </c>
      <c r="C24" s="36" t="s">
        <v>92</v>
      </c>
      <c r="D24" s="273"/>
      <c r="E24" s="32"/>
    </row>
    <row r="25" spans="2:5" ht="62.25" customHeight="1" x14ac:dyDescent="0.2">
      <c r="B25" s="55">
        <v>10</v>
      </c>
      <c r="C25" s="36" t="s">
        <v>93</v>
      </c>
      <c r="D25" s="273"/>
      <c r="E25" s="32"/>
    </row>
    <row r="26" spans="2:5" ht="25.5" x14ac:dyDescent="0.2">
      <c r="B26" s="55">
        <v>11</v>
      </c>
      <c r="C26" s="36" t="s">
        <v>94</v>
      </c>
      <c r="D26" s="273"/>
      <c r="E26" s="32"/>
    </row>
    <row r="27" spans="2:5" x14ac:dyDescent="0.2">
      <c r="B27" s="55">
        <v>12</v>
      </c>
      <c r="C27" s="36" t="s">
        <v>95</v>
      </c>
      <c r="D27" s="273">
        <f>-1807445.16-540275.87</f>
        <v>-2347721.0299999998</v>
      </c>
      <c r="E27" s="32"/>
    </row>
    <row r="28" spans="2:5" x14ac:dyDescent="0.2">
      <c r="B28" s="55">
        <v>13</v>
      </c>
      <c r="C28" s="36" t="s">
        <v>96</v>
      </c>
      <c r="D28" s="273"/>
      <c r="E28" s="32"/>
    </row>
    <row r="29" spans="2:5" ht="25.5" x14ac:dyDescent="0.2">
      <c r="B29" s="55">
        <v>14</v>
      </c>
      <c r="C29" s="36" t="s">
        <v>97</v>
      </c>
      <c r="D29" s="273"/>
      <c r="E29" s="32"/>
    </row>
    <row r="30" spans="2:5" x14ac:dyDescent="0.2">
      <c r="B30" s="55">
        <v>15</v>
      </c>
      <c r="C30" s="36" t="s">
        <v>98</v>
      </c>
      <c r="D30" s="273"/>
      <c r="E30" s="32"/>
    </row>
    <row r="31" spans="2:5" ht="25.5" x14ac:dyDescent="0.2">
      <c r="B31" s="55">
        <v>16</v>
      </c>
      <c r="C31" s="36" t="s">
        <v>99</v>
      </c>
      <c r="D31" s="273"/>
      <c r="E31" s="32"/>
    </row>
    <row r="32" spans="2:5" ht="51" x14ac:dyDescent="0.2">
      <c r="B32" s="55">
        <v>17</v>
      </c>
      <c r="C32" s="36" t="s">
        <v>100</v>
      </c>
      <c r="D32" s="273"/>
      <c r="E32" s="32"/>
    </row>
    <row r="33" spans="2:6" ht="51" x14ac:dyDescent="0.2">
      <c r="B33" s="55">
        <v>18</v>
      </c>
      <c r="C33" s="36" t="s">
        <v>101</v>
      </c>
      <c r="D33" s="273"/>
      <c r="E33" s="32"/>
    </row>
    <row r="34" spans="2:6" ht="51" x14ac:dyDescent="0.2">
      <c r="B34" s="55">
        <v>19</v>
      </c>
      <c r="C34" s="36" t="s">
        <v>102</v>
      </c>
      <c r="D34" s="273"/>
      <c r="E34" s="32"/>
    </row>
    <row r="35" spans="2:6" x14ac:dyDescent="0.2">
      <c r="B35" s="55">
        <v>20</v>
      </c>
      <c r="C35" s="36" t="s">
        <v>92</v>
      </c>
      <c r="D35" s="273"/>
      <c r="E35" s="32"/>
    </row>
    <row r="36" spans="2:6" ht="38.25" x14ac:dyDescent="0.2">
      <c r="B36" s="55" t="s">
        <v>103</v>
      </c>
      <c r="C36" s="36" t="s">
        <v>104</v>
      </c>
      <c r="D36" s="273"/>
      <c r="E36" s="32"/>
    </row>
    <row r="37" spans="2:6" ht="31.5" customHeight="1" x14ac:dyDescent="0.2">
      <c r="B37" s="55" t="s">
        <v>105</v>
      </c>
      <c r="C37" s="36" t="s">
        <v>106</v>
      </c>
      <c r="D37" s="273"/>
      <c r="E37" s="32"/>
    </row>
    <row r="38" spans="2:6" x14ac:dyDescent="0.2">
      <c r="B38" s="55" t="s">
        <v>107</v>
      </c>
      <c r="C38" s="32" t="s">
        <v>108</v>
      </c>
      <c r="D38" s="273"/>
      <c r="E38" s="32"/>
    </row>
    <row r="39" spans="2:6" x14ac:dyDescent="0.2">
      <c r="B39" s="55" t="s">
        <v>109</v>
      </c>
      <c r="C39" s="36" t="s">
        <v>110</v>
      </c>
      <c r="D39" s="273"/>
      <c r="E39" s="32"/>
    </row>
    <row r="40" spans="2:6" ht="38.25" x14ac:dyDescent="0.2">
      <c r="B40" s="55">
        <v>21</v>
      </c>
      <c r="C40" s="36" t="s">
        <v>658</v>
      </c>
      <c r="D40" s="273"/>
      <c r="E40" s="32"/>
    </row>
    <row r="41" spans="2:6" x14ac:dyDescent="0.2">
      <c r="B41" s="55">
        <v>22</v>
      </c>
      <c r="C41" s="36" t="s">
        <v>111</v>
      </c>
      <c r="D41" s="273"/>
      <c r="E41" s="32"/>
    </row>
    <row r="42" spans="2:6" ht="38.25" x14ac:dyDescent="0.2">
      <c r="B42" s="55">
        <v>23</v>
      </c>
      <c r="C42" s="36" t="s">
        <v>112</v>
      </c>
      <c r="D42" s="273"/>
      <c r="E42" s="32"/>
    </row>
    <row r="43" spans="2:6" x14ac:dyDescent="0.2">
      <c r="B43" s="55">
        <v>24</v>
      </c>
      <c r="C43" s="36" t="s">
        <v>92</v>
      </c>
      <c r="D43" s="273"/>
      <c r="E43" s="32"/>
    </row>
    <row r="44" spans="2:6" x14ac:dyDescent="0.2">
      <c r="B44" s="55">
        <v>25</v>
      </c>
      <c r="C44" s="36" t="s">
        <v>113</v>
      </c>
      <c r="D44" s="273"/>
      <c r="E44" s="32"/>
    </row>
    <row r="45" spans="2:6" x14ac:dyDescent="0.2">
      <c r="B45" s="55" t="s">
        <v>114</v>
      </c>
      <c r="C45" s="36" t="s">
        <v>115</v>
      </c>
      <c r="D45" s="273"/>
      <c r="E45" s="32"/>
    </row>
    <row r="46" spans="2:6" ht="51" x14ac:dyDescent="0.2">
      <c r="B46" s="55" t="s">
        <v>116</v>
      </c>
      <c r="C46" s="36" t="s">
        <v>117</v>
      </c>
      <c r="D46" s="273"/>
      <c r="E46" s="32"/>
    </row>
    <row r="47" spans="2:6" x14ac:dyDescent="0.2">
      <c r="B47" s="55">
        <v>26</v>
      </c>
      <c r="C47" s="36" t="s">
        <v>92</v>
      </c>
      <c r="D47" s="273"/>
      <c r="E47" s="32"/>
    </row>
    <row r="48" spans="2:6" ht="40.5" customHeight="1" x14ac:dyDescent="0.2">
      <c r="B48" s="55">
        <v>27</v>
      </c>
      <c r="C48" s="36" t="s">
        <v>659</v>
      </c>
      <c r="D48" s="273"/>
      <c r="E48" s="32"/>
      <c r="F48" s="325"/>
    </row>
    <row r="49" spans="2:6" x14ac:dyDescent="0.2">
      <c r="B49" s="55" t="s">
        <v>118</v>
      </c>
      <c r="C49" s="36" t="s">
        <v>660</v>
      </c>
      <c r="D49" s="273"/>
      <c r="E49" s="32"/>
      <c r="F49" s="325"/>
    </row>
    <row r="50" spans="2:6" x14ac:dyDescent="0.2">
      <c r="B50" s="55">
        <v>28</v>
      </c>
      <c r="C50" s="61" t="s">
        <v>119</v>
      </c>
      <c r="D50" s="273">
        <f>SUM(D22:D49)</f>
        <v>-3567358.7508949814</v>
      </c>
      <c r="E50" s="32"/>
    </row>
    <row r="51" spans="2:6" x14ac:dyDescent="0.2">
      <c r="B51" s="55">
        <v>29</v>
      </c>
      <c r="C51" s="61" t="s">
        <v>120</v>
      </c>
      <c r="D51" s="273">
        <f>D20+D50</f>
        <v>365318834.25910503</v>
      </c>
      <c r="E51" s="32"/>
    </row>
    <row r="52" spans="2:6" x14ac:dyDescent="0.2">
      <c r="B52" s="371" t="s">
        <v>121</v>
      </c>
      <c r="C52" s="372"/>
      <c r="D52" s="372"/>
      <c r="E52" s="373"/>
    </row>
    <row r="53" spans="2:6" x14ac:dyDescent="0.2">
      <c r="B53" s="55">
        <v>30</v>
      </c>
      <c r="C53" s="36" t="s">
        <v>122</v>
      </c>
      <c r="D53" s="273"/>
      <c r="E53" s="321" t="s">
        <v>68</v>
      </c>
    </row>
    <row r="54" spans="2:6" ht="30" customHeight="1" x14ac:dyDescent="0.2">
      <c r="B54" s="55">
        <v>31</v>
      </c>
      <c r="C54" s="36" t="s">
        <v>123</v>
      </c>
      <c r="D54" s="273"/>
      <c r="E54" s="32"/>
    </row>
    <row r="55" spans="2:6" x14ac:dyDescent="0.2">
      <c r="B55" s="55">
        <v>32</v>
      </c>
      <c r="C55" s="36" t="s">
        <v>124</v>
      </c>
      <c r="D55" s="273"/>
      <c r="E55" s="32"/>
    </row>
    <row r="56" spans="2:6" ht="25.5" x14ac:dyDescent="0.2">
      <c r="B56" s="55">
        <v>33</v>
      </c>
      <c r="C56" s="36" t="s">
        <v>125</v>
      </c>
      <c r="D56" s="273"/>
      <c r="E56" s="32"/>
    </row>
    <row r="57" spans="2:6" s="326" customFormat="1" ht="25.5" x14ac:dyDescent="0.2">
      <c r="B57" s="55" t="s">
        <v>126</v>
      </c>
      <c r="C57" s="36" t="s">
        <v>127</v>
      </c>
      <c r="D57" s="273"/>
      <c r="E57" s="32"/>
    </row>
    <row r="58" spans="2:6" s="326" customFormat="1" ht="25.5" x14ac:dyDescent="0.2">
      <c r="B58" s="55" t="s">
        <v>128</v>
      </c>
      <c r="C58" s="36" t="s">
        <v>129</v>
      </c>
      <c r="D58" s="273"/>
      <c r="E58" s="32"/>
    </row>
    <row r="59" spans="2:6" ht="38.25" x14ac:dyDescent="0.2">
      <c r="B59" s="55">
        <v>34</v>
      </c>
      <c r="C59" s="36" t="s">
        <v>130</v>
      </c>
      <c r="D59" s="273"/>
      <c r="E59" s="32"/>
    </row>
    <row r="60" spans="2:6" x14ac:dyDescent="0.2">
      <c r="B60" s="55">
        <v>35</v>
      </c>
      <c r="C60" s="36" t="s">
        <v>131</v>
      </c>
      <c r="D60" s="273"/>
      <c r="E60" s="32"/>
    </row>
    <row r="61" spans="2:6" x14ac:dyDescent="0.2">
      <c r="B61" s="58">
        <v>36</v>
      </c>
      <c r="C61" s="61" t="s">
        <v>132</v>
      </c>
      <c r="D61" s="273"/>
      <c r="E61" s="32"/>
    </row>
    <row r="62" spans="2:6" x14ac:dyDescent="0.2">
      <c r="B62" s="371" t="s">
        <v>133</v>
      </c>
      <c r="C62" s="372"/>
      <c r="D62" s="372"/>
      <c r="E62" s="373"/>
    </row>
    <row r="63" spans="2:6" ht="25.5" x14ac:dyDescent="0.2">
      <c r="B63" s="55">
        <v>37</v>
      </c>
      <c r="C63" s="36" t="s">
        <v>134</v>
      </c>
      <c r="D63" s="273"/>
      <c r="E63" s="32"/>
    </row>
    <row r="64" spans="2:6" ht="51" x14ac:dyDescent="0.2">
      <c r="B64" s="55">
        <v>38</v>
      </c>
      <c r="C64" s="36" t="s">
        <v>135</v>
      </c>
      <c r="D64" s="273"/>
      <c r="E64" s="32"/>
    </row>
    <row r="65" spans="1:5" ht="51" x14ac:dyDescent="0.2">
      <c r="B65" s="55">
        <v>39</v>
      </c>
      <c r="C65" s="36" t="s">
        <v>136</v>
      </c>
      <c r="D65" s="273"/>
      <c r="E65" s="32"/>
    </row>
    <row r="66" spans="1:5" ht="51" x14ac:dyDescent="0.2">
      <c r="B66" s="55">
        <v>40</v>
      </c>
      <c r="C66" s="36" t="s">
        <v>137</v>
      </c>
      <c r="D66" s="273"/>
      <c r="E66" s="32"/>
    </row>
    <row r="67" spans="1:5" x14ac:dyDescent="0.2">
      <c r="B67" s="55">
        <v>41</v>
      </c>
      <c r="C67" s="36" t="s">
        <v>92</v>
      </c>
      <c r="D67" s="273"/>
      <c r="E67" s="32"/>
    </row>
    <row r="68" spans="1:5" ht="25.5" x14ac:dyDescent="0.2">
      <c r="B68" s="55">
        <v>42</v>
      </c>
      <c r="C68" s="36" t="s">
        <v>661</v>
      </c>
      <c r="D68" s="273"/>
      <c r="E68" s="32"/>
    </row>
    <row r="69" spans="1:5" x14ac:dyDescent="0.2">
      <c r="B69" s="55" t="s">
        <v>138</v>
      </c>
      <c r="C69" s="36" t="s">
        <v>139</v>
      </c>
      <c r="D69" s="273">
        <f>536452+414783</f>
        <v>951235</v>
      </c>
      <c r="E69" s="32"/>
    </row>
    <row r="70" spans="1:5" x14ac:dyDescent="0.2">
      <c r="B70" s="58">
        <v>43</v>
      </c>
      <c r="C70" s="61" t="s">
        <v>140</v>
      </c>
      <c r="D70" s="273">
        <f>SUM(D63:D69)</f>
        <v>951235</v>
      </c>
      <c r="E70" s="32"/>
    </row>
    <row r="71" spans="1:5" x14ac:dyDescent="0.2">
      <c r="B71" s="58">
        <v>44</v>
      </c>
      <c r="C71" s="61" t="s">
        <v>141</v>
      </c>
      <c r="D71" s="273">
        <v>0</v>
      </c>
      <c r="E71" s="32"/>
    </row>
    <row r="72" spans="1:5" x14ac:dyDescent="0.2">
      <c r="B72" s="58">
        <v>45</v>
      </c>
      <c r="C72" s="61" t="s">
        <v>142</v>
      </c>
      <c r="D72" s="273">
        <f>D51+D71</f>
        <v>365318834.25910503</v>
      </c>
      <c r="E72" s="32"/>
    </row>
    <row r="73" spans="1:5" x14ac:dyDescent="0.2">
      <c r="B73" s="371" t="s">
        <v>143</v>
      </c>
      <c r="C73" s="372"/>
      <c r="D73" s="372"/>
      <c r="E73" s="373"/>
    </row>
    <row r="74" spans="1:5" x14ac:dyDescent="0.2">
      <c r="B74" s="55">
        <v>46</v>
      </c>
      <c r="C74" s="36" t="s">
        <v>122</v>
      </c>
      <c r="D74" s="273">
        <v>16000000</v>
      </c>
      <c r="E74" s="32"/>
    </row>
    <row r="75" spans="1:5" ht="38.25" x14ac:dyDescent="0.2">
      <c r="B75" s="55">
        <v>47</v>
      </c>
      <c r="C75" s="36" t="s">
        <v>144</v>
      </c>
      <c r="D75" s="57"/>
      <c r="E75" s="32"/>
    </row>
    <row r="76" spans="1:5" s="326" customFormat="1" ht="25.5" x14ac:dyDescent="0.2">
      <c r="A76" s="133"/>
      <c r="B76" s="55" t="s">
        <v>145</v>
      </c>
      <c r="C76" s="36" t="s">
        <v>146</v>
      </c>
      <c r="D76" s="57"/>
      <c r="E76" s="32"/>
    </row>
    <row r="77" spans="1:5" s="326" customFormat="1" ht="25.5" x14ac:dyDescent="0.2">
      <c r="A77" s="133"/>
      <c r="B77" s="55" t="s">
        <v>147</v>
      </c>
      <c r="C77" s="36" t="s">
        <v>148</v>
      </c>
      <c r="D77" s="57"/>
      <c r="E77" s="32"/>
    </row>
    <row r="78" spans="1:5" ht="51" x14ac:dyDescent="0.2">
      <c r="B78" s="55">
        <v>48</v>
      </c>
      <c r="C78" s="36" t="s">
        <v>149</v>
      </c>
      <c r="D78" s="273">
        <v>-4112100.73</v>
      </c>
      <c r="E78" s="32"/>
    </row>
    <row r="79" spans="1:5" x14ac:dyDescent="0.2">
      <c r="B79" s="55">
        <v>49</v>
      </c>
      <c r="C79" s="36" t="s">
        <v>150</v>
      </c>
      <c r="D79" s="57"/>
      <c r="E79" s="32"/>
    </row>
    <row r="80" spans="1:5" x14ac:dyDescent="0.2">
      <c r="B80" s="55">
        <v>50</v>
      </c>
      <c r="C80" s="36" t="s">
        <v>151</v>
      </c>
      <c r="D80" s="57"/>
      <c r="E80" s="32"/>
    </row>
    <row r="81" spans="2:5" x14ac:dyDescent="0.2">
      <c r="B81" s="58">
        <v>51</v>
      </c>
      <c r="C81" s="61" t="s">
        <v>152</v>
      </c>
      <c r="D81" s="338">
        <f>SUM(D74:D80)</f>
        <v>11887899.27</v>
      </c>
      <c r="E81" s="60"/>
    </row>
    <row r="82" spans="2:5" x14ac:dyDescent="0.2">
      <c r="B82" s="371" t="s">
        <v>153</v>
      </c>
      <c r="C82" s="372"/>
      <c r="D82" s="372"/>
      <c r="E82" s="373"/>
    </row>
    <row r="83" spans="2:5" ht="25.5" x14ac:dyDescent="0.2">
      <c r="B83" s="55">
        <v>52</v>
      </c>
      <c r="C83" s="36" t="s">
        <v>154</v>
      </c>
      <c r="D83" s="273"/>
      <c r="E83" s="32"/>
    </row>
    <row r="84" spans="2:5" ht="51" x14ac:dyDescent="0.2">
      <c r="B84" s="55">
        <v>53</v>
      </c>
      <c r="C84" s="36" t="s">
        <v>155</v>
      </c>
      <c r="D84" s="273"/>
      <c r="E84" s="32"/>
    </row>
    <row r="85" spans="2:5" ht="51" x14ac:dyDescent="0.2">
      <c r="B85" s="55">
        <v>54</v>
      </c>
      <c r="C85" s="36" t="s">
        <v>156</v>
      </c>
      <c r="D85" s="273"/>
      <c r="E85" s="32"/>
    </row>
    <row r="86" spans="2:5" x14ac:dyDescent="0.2">
      <c r="B86" s="55" t="s">
        <v>157</v>
      </c>
      <c r="C86" s="36" t="s">
        <v>92</v>
      </c>
      <c r="D86" s="273"/>
      <c r="E86" s="32"/>
    </row>
    <row r="87" spans="2:5" ht="51" x14ac:dyDescent="0.2">
      <c r="B87" s="55">
        <v>55</v>
      </c>
      <c r="C87" s="36" t="s">
        <v>158</v>
      </c>
      <c r="D87" s="273"/>
      <c r="E87" s="32"/>
    </row>
    <row r="88" spans="2:5" x14ac:dyDescent="0.2">
      <c r="B88" s="55">
        <v>56</v>
      </c>
      <c r="C88" s="36" t="s">
        <v>92</v>
      </c>
      <c r="D88" s="273"/>
      <c r="E88" s="32"/>
    </row>
    <row r="89" spans="2:5" ht="38.25" x14ac:dyDescent="0.2">
      <c r="B89" s="55" t="s">
        <v>662</v>
      </c>
      <c r="C89" s="32" t="s">
        <v>159</v>
      </c>
      <c r="D89" s="273"/>
      <c r="E89" s="32"/>
    </row>
    <row r="90" spans="2:5" x14ac:dyDescent="0.2">
      <c r="B90" s="55" t="s">
        <v>160</v>
      </c>
      <c r="C90" s="32" t="s">
        <v>161</v>
      </c>
      <c r="D90" s="273"/>
      <c r="E90" s="32"/>
    </row>
    <row r="91" spans="2:5" x14ac:dyDescent="0.2">
      <c r="B91" s="58">
        <v>57</v>
      </c>
      <c r="C91" s="60" t="s">
        <v>162</v>
      </c>
      <c r="D91" s="273">
        <f>D69</f>
        <v>951235</v>
      </c>
      <c r="E91" s="32"/>
    </row>
    <row r="92" spans="2:5" x14ac:dyDescent="0.2">
      <c r="B92" s="58">
        <v>58</v>
      </c>
      <c r="C92" s="60" t="s">
        <v>163</v>
      </c>
      <c r="D92" s="273">
        <f>D81+D91</f>
        <v>12839134.27</v>
      </c>
      <c r="E92" s="32"/>
    </row>
    <row r="93" spans="2:5" x14ac:dyDescent="0.2">
      <c r="B93" s="58">
        <v>59</v>
      </c>
      <c r="C93" s="60" t="s">
        <v>164</v>
      </c>
      <c r="D93" s="273">
        <f>D72+D92</f>
        <v>378157968.52910501</v>
      </c>
      <c r="E93" s="32"/>
    </row>
    <row r="94" spans="2:5" x14ac:dyDescent="0.2">
      <c r="B94" s="58">
        <v>60</v>
      </c>
      <c r="C94" s="60" t="s">
        <v>165</v>
      </c>
      <c r="D94" s="273">
        <v>2355478368.6057186</v>
      </c>
      <c r="E94" s="60"/>
    </row>
    <row r="95" spans="2:5" x14ac:dyDescent="0.2">
      <c r="B95" s="371" t="s">
        <v>166</v>
      </c>
      <c r="C95" s="372"/>
      <c r="D95" s="372"/>
      <c r="E95" s="373"/>
    </row>
    <row r="96" spans="2:5" x14ac:dyDescent="0.2">
      <c r="B96" s="55">
        <v>61</v>
      </c>
      <c r="C96" s="36" t="s">
        <v>167</v>
      </c>
      <c r="D96" s="327">
        <f>D51/D94</f>
        <v>0.15509326645837493</v>
      </c>
      <c r="E96" s="32"/>
    </row>
    <row r="97" spans="2:5" x14ac:dyDescent="0.2">
      <c r="B97" s="55">
        <v>62</v>
      </c>
      <c r="C97" s="36" t="s">
        <v>168</v>
      </c>
      <c r="D97" s="327">
        <f>D72/D94</f>
        <v>0.15509326645837493</v>
      </c>
      <c r="E97" s="32"/>
    </row>
    <row r="98" spans="2:5" x14ac:dyDescent="0.2">
      <c r="B98" s="55">
        <v>63</v>
      </c>
      <c r="C98" s="36" t="s">
        <v>169</v>
      </c>
      <c r="D98" s="327">
        <f>D93/D94</f>
        <v>0.16054402093828124</v>
      </c>
      <c r="E98" s="32"/>
    </row>
    <row r="99" spans="2:5" x14ac:dyDescent="0.2">
      <c r="B99" s="55">
        <v>64</v>
      </c>
      <c r="C99" s="36" t="s">
        <v>170</v>
      </c>
      <c r="D99" s="327"/>
      <c r="E99" s="32"/>
    </row>
    <row r="100" spans="2:5" x14ac:dyDescent="0.2">
      <c r="B100" s="55">
        <v>65</v>
      </c>
      <c r="C100" s="32" t="s">
        <v>171</v>
      </c>
      <c r="D100" s="327">
        <v>2.5000000000000001E-2</v>
      </c>
      <c r="E100" s="32"/>
    </row>
    <row r="101" spans="2:5" x14ac:dyDescent="0.2">
      <c r="B101" s="55">
        <v>66</v>
      </c>
      <c r="C101" s="32" t="s">
        <v>172</v>
      </c>
      <c r="D101" s="327">
        <v>2.0333894035275792E-6</v>
      </c>
      <c r="E101" s="32"/>
    </row>
    <row r="102" spans="2:5" x14ac:dyDescent="0.2">
      <c r="B102" s="55">
        <v>67</v>
      </c>
      <c r="C102" s="32" t="s">
        <v>173</v>
      </c>
      <c r="D102" s="327">
        <v>0</v>
      </c>
      <c r="E102" s="32"/>
    </row>
    <row r="103" spans="2:5" ht="25.5" x14ac:dyDescent="0.2">
      <c r="B103" s="55" t="s">
        <v>174</v>
      </c>
      <c r="C103" s="36" t="s">
        <v>175</v>
      </c>
      <c r="D103" s="327">
        <v>0</v>
      </c>
      <c r="E103" s="32"/>
    </row>
    <row r="104" spans="2:5" ht="25.5" x14ac:dyDescent="0.2">
      <c r="B104" s="55" t="s">
        <v>176</v>
      </c>
      <c r="C104" s="36" t="s">
        <v>177</v>
      </c>
      <c r="D104" s="327">
        <v>0</v>
      </c>
      <c r="E104" s="32"/>
    </row>
    <row r="105" spans="2:5" ht="38.25" x14ac:dyDescent="0.2">
      <c r="B105" s="55">
        <v>68</v>
      </c>
      <c r="C105" s="61" t="s">
        <v>178</v>
      </c>
      <c r="D105" s="327">
        <f>D96-4.5%-D104</f>
        <v>0.11009326645837493</v>
      </c>
      <c r="E105" s="32"/>
    </row>
    <row r="106" spans="2:5" x14ac:dyDescent="0.2">
      <c r="B106" s="371" t="s">
        <v>179</v>
      </c>
      <c r="C106" s="372"/>
      <c r="D106" s="372"/>
      <c r="E106" s="373"/>
    </row>
    <row r="107" spans="2:5" x14ac:dyDescent="0.2">
      <c r="B107" s="55">
        <v>69</v>
      </c>
      <c r="C107" s="44" t="s">
        <v>663</v>
      </c>
      <c r="D107" s="57"/>
      <c r="E107" s="32"/>
    </row>
    <row r="108" spans="2:5" x14ac:dyDescent="0.2">
      <c r="B108" s="55">
        <v>70</v>
      </c>
      <c r="C108" s="44" t="s">
        <v>663</v>
      </c>
      <c r="D108" s="57"/>
      <c r="E108" s="32"/>
    </row>
    <row r="109" spans="2:5" x14ac:dyDescent="0.2">
      <c r="B109" s="55">
        <v>71</v>
      </c>
      <c r="C109" s="44" t="s">
        <v>663</v>
      </c>
      <c r="D109" s="57"/>
      <c r="E109" s="32"/>
    </row>
    <row r="110" spans="2:5" x14ac:dyDescent="0.2">
      <c r="B110" s="371" t="s">
        <v>180</v>
      </c>
      <c r="C110" s="372"/>
      <c r="D110" s="372"/>
      <c r="E110" s="373"/>
    </row>
    <row r="111" spans="2:5" x14ac:dyDescent="0.2">
      <c r="B111" s="380">
        <v>72</v>
      </c>
      <c r="C111" s="383" t="s">
        <v>664</v>
      </c>
      <c r="D111" s="380"/>
      <c r="E111" s="386"/>
    </row>
    <row r="112" spans="2:5" x14ac:dyDescent="0.2">
      <c r="B112" s="381"/>
      <c r="C112" s="384"/>
      <c r="D112" s="381"/>
      <c r="E112" s="387"/>
    </row>
    <row r="113" spans="2:5" ht="32.25" customHeight="1" x14ac:dyDescent="0.2">
      <c r="B113" s="382"/>
      <c r="C113" s="385"/>
      <c r="D113" s="382"/>
      <c r="E113" s="388"/>
    </row>
    <row r="114" spans="2:5" ht="54" customHeight="1" x14ac:dyDescent="0.2">
      <c r="B114" s="55">
        <v>73</v>
      </c>
      <c r="C114" s="36" t="s">
        <v>181</v>
      </c>
      <c r="D114" s="57"/>
      <c r="E114" s="32"/>
    </row>
    <row r="115" spans="2:5" x14ac:dyDescent="0.2">
      <c r="B115" s="55">
        <v>74</v>
      </c>
      <c r="C115" s="36" t="s">
        <v>92</v>
      </c>
      <c r="D115" s="57"/>
      <c r="E115" s="32"/>
    </row>
    <row r="116" spans="2:5" ht="38.25" x14ac:dyDescent="0.2">
      <c r="B116" s="55">
        <v>75</v>
      </c>
      <c r="C116" s="36" t="s">
        <v>665</v>
      </c>
      <c r="D116" s="57"/>
      <c r="E116" s="32"/>
    </row>
    <row r="117" spans="2:5" x14ac:dyDescent="0.2">
      <c r="B117" s="371" t="s">
        <v>182</v>
      </c>
      <c r="C117" s="372"/>
      <c r="D117" s="372"/>
      <c r="E117" s="373"/>
    </row>
    <row r="118" spans="2:5" ht="25.5" x14ac:dyDescent="0.2">
      <c r="B118" s="55">
        <v>76</v>
      </c>
      <c r="C118" s="36" t="s">
        <v>183</v>
      </c>
      <c r="D118" s="57"/>
      <c r="E118" s="32"/>
    </row>
    <row r="119" spans="2:5" ht="25.5" x14ac:dyDescent="0.2">
      <c r="B119" s="55">
        <v>77</v>
      </c>
      <c r="C119" s="36" t="s">
        <v>184</v>
      </c>
      <c r="D119" s="57"/>
      <c r="E119" s="32"/>
    </row>
    <row r="120" spans="2:5" ht="38.25" x14ac:dyDescent="0.2">
      <c r="B120" s="55">
        <v>78</v>
      </c>
      <c r="C120" s="36" t="s">
        <v>185</v>
      </c>
      <c r="D120" s="57"/>
      <c r="E120" s="32"/>
    </row>
    <row r="121" spans="2:5" ht="25.5" x14ac:dyDescent="0.2">
      <c r="B121" s="55">
        <v>79</v>
      </c>
      <c r="C121" s="36" t="s">
        <v>186</v>
      </c>
      <c r="D121" s="57"/>
      <c r="E121" s="32"/>
    </row>
    <row r="122" spans="2:5" x14ac:dyDescent="0.2">
      <c r="B122" s="377" t="s">
        <v>187</v>
      </c>
      <c r="C122" s="378"/>
      <c r="D122" s="378"/>
      <c r="E122" s="379"/>
    </row>
    <row r="123" spans="2:5" ht="25.5" x14ac:dyDescent="0.2">
      <c r="B123" s="55">
        <v>80</v>
      </c>
      <c r="C123" s="36" t="s">
        <v>188</v>
      </c>
      <c r="D123" s="36"/>
      <c r="E123" s="32"/>
    </row>
    <row r="124" spans="2:5" ht="25.5" x14ac:dyDescent="0.2">
      <c r="B124" s="55">
        <v>81</v>
      </c>
      <c r="C124" s="36" t="s">
        <v>189</v>
      </c>
      <c r="D124" s="36"/>
      <c r="E124" s="32" t="s">
        <v>64</v>
      </c>
    </row>
    <row r="125" spans="2:5" ht="25.5" x14ac:dyDescent="0.2">
      <c r="B125" s="55">
        <v>82</v>
      </c>
      <c r="C125" s="36" t="s">
        <v>190</v>
      </c>
      <c r="D125" s="56"/>
      <c r="E125" s="32"/>
    </row>
    <row r="126" spans="2:5" ht="25.5" x14ac:dyDescent="0.2">
      <c r="B126" s="55">
        <v>83</v>
      </c>
      <c r="C126" s="36" t="s">
        <v>191</v>
      </c>
      <c r="D126" s="56"/>
      <c r="E126" s="32"/>
    </row>
    <row r="127" spans="2:5" ht="25.5" x14ac:dyDescent="0.2">
      <c r="B127" s="55">
        <v>84</v>
      </c>
      <c r="C127" s="36" t="s">
        <v>192</v>
      </c>
      <c r="D127" s="56"/>
      <c r="E127" s="32"/>
    </row>
    <row r="128" spans="2:5" ht="25.5" x14ac:dyDescent="0.2">
      <c r="B128" s="55">
        <v>85</v>
      </c>
      <c r="C128" s="36" t="s">
        <v>193</v>
      </c>
      <c r="D128" s="56"/>
      <c r="E128" s="32"/>
    </row>
    <row r="129" spans="2:2" x14ac:dyDescent="0.2">
      <c r="B129" s="324"/>
    </row>
    <row r="130" spans="2:2" x14ac:dyDescent="0.2">
      <c r="B130" s="324"/>
    </row>
    <row r="131" spans="2:2" x14ac:dyDescent="0.2">
      <c r="B131" s="324"/>
    </row>
    <row r="132" spans="2:2" x14ac:dyDescent="0.2">
      <c r="B132" s="324"/>
    </row>
    <row r="133" spans="2:2" x14ac:dyDescent="0.2">
      <c r="B133" s="324"/>
    </row>
    <row r="134" spans="2:2" x14ac:dyDescent="0.2">
      <c r="B134" s="324"/>
    </row>
  </sheetData>
  <mergeCells count="15">
    <mergeCell ref="B117:E117"/>
    <mergeCell ref="B122:E122"/>
    <mergeCell ref="B95:E95"/>
    <mergeCell ref="B106:E106"/>
    <mergeCell ref="B110:E110"/>
    <mergeCell ref="B111:B113"/>
    <mergeCell ref="C111:C113"/>
    <mergeCell ref="D111:D113"/>
    <mergeCell ref="E111:E113"/>
    <mergeCell ref="B82:E82"/>
    <mergeCell ref="B9:E9"/>
    <mergeCell ref="B21:E21"/>
    <mergeCell ref="B52:E52"/>
    <mergeCell ref="B62:E62"/>
    <mergeCell ref="B73:E73"/>
  </mergeCells>
  <pageMargins left="0.23622047244094491" right="0.23622047244094491" top="0.74803149606299213" bottom="0.74803149606299213" header="0.31496062992125984" footer="0.31496062992125984"/>
  <pageSetup paperSize="9" scale="75" orientation="landscape" r:id="rId1"/>
  <headerFooter>
    <oddHeader>&amp;CDE
Anhang VII</oddHeader>
    <oddFooter>&amp;C&amp;P</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3" tint="0.39997558519241921"/>
    <pageSetUpPr fitToPage="1"/>
  </sheetPr>
  <dimension ref="B2:T44"/>
  <sheetViews>
    <sheetView showGridLines="0" zoomScaleNormal="100" zoomScalePageLayoutView="70" workbookViewId="0"/>
  </sheetViews>
  <sheetFormatPr baseColWidth="10" defaultColWidth="9" defaultRowHeight="12.75" x14ac:dyDescent="0.2"/>
  <cols>
    <col min="1" max="2" width="9" style="328"/>
    <col min="3" max="3" width="53" style="328" customWidth="1"/>
    <col min="4" max="4" width="39.7109375" style="328" customWidth="1"/>
    <col min="5" max="5" width="37.140625" style="328" customWidth="1"/>
    <col min="6" max="6" width="20.42578125" style="328" customWidth="1"/>
    <col min="7" max="16384" width="9" style="328"/>
  </cols>
  <sheetData>
    <row r="2" spans="2:20" x14ac:dyDescent="0.2">
      <c r="C2" s="329"/>
    </row>
    <row r="3" spans="2:20" x14ac:dyDescent="0.2">
      <c r="B3" s="337" t="s">
        <v>754</v>
      </c>
      <c r="C3" s="331"/>
      <c r="D3" s="331"/>
    </row>
    <row r="4" spans="2:20" ht="15" customHeight="1" x14ac:dyDescent="0.2">
      <c r="B4" s="337"/>
      <c r="C4" s="337" t="s">
        <v>755</v>
      </c>
      <c r="D4" s="330"/>
      <c r="E4" s="330"/>
      <c r="F4" s="330"/>
      <c r="G4" s="330"/>
      <c r="H4" s="330"/>
      <c r="I4" s="330"/>
      <c r="J4" s="330"/>
      <c r="K4" s="330"/>
      <c r="L4" s="330"/>
      <c r="M4" s="330"/>
      <c r="N4" s="330"/>
      <c r="O4" s="330"/>
      <c r="P4" s="330"/>
      <c r="Q4" s="330"/>
      <c r="R4" s="330"/>
      <c r="S4" s="330"/>
      <c r="T4" s="330"/>
    </row>
    <row r="5" spans="2:20" x14ac:dyDescent="0.2">
      <c r="B5" s="330"/>
      <c r="C5" s="330"/>
      <c r="D5" s="330"/>
      <c r="E5" s="330"/>
      <c r="F5" s="330"/>
      <c r="G5" s="330"/>
      <c r="H5" s="330"/>
      <c r="I5" s="330"/>
      <c r="J5" s="330"/>
      <c r="K5" s="330"/>
      <c r="L5" s="330"/>
      <c r="M5" s="330"/>
      <c r="N5" s="330"/>
      <c r="O5" s="330"/>
      <c r="P5" s="330"/>
      <c r="Q5" s="330"/>
      <c r="R5" s="330"/>
      <c r="S5" s="330"/>
      <c r="T5" s="330"/>
    </row>
    <row r="6" spans="2:20" x14ac:dyDescent="0.2">
      <c r="B6" s="330"/>
      <c r="C6" s="330"/>
      <c r="D6" s="330"/>
      <c r="E6" s="330"/>
      <c r="F6" s="330"/>
      <c r="G6" s="330"/>
      <c r="H6" s="330"/>
      <c r="I6" s="330"/>
      <c r="J6" s="330"/>
      <c r="K6" s="330"/>
      <c r="L6" s="330"/>
      <c r="M6" s="330"/>
      <c r="N6" s="330"/>
      <c r="O6" s="330"/>
      <c r="P6" s="330"/>
      <c r="Q6" s="330"/>
      <c r="R6" s="330"/>
      <c r="S6" s="330"/>
      <c r="T6" s="330"/>
    </row>
    <row r="7" spans="2:20" x14ac:dyDescent="0.2">
      <c r="C7" s="331"/>
      <c r="D7" s="29" t="s">
        <v>35</v>
      </c>
      <c r="E7" s="29" t="s">
        <v>37</v>
      </c>
      <c r="F7" s="29" t="s">
        <v>39</v>
      </c>
    </row>
    <row r="8" spans="2:20" x14ac:dyDescent="0.2">
      <c r="C8" s="332"/>
      <c r="D8" s="333" t="s">
        <v>194</v>
      </c>
      <c r="E8" s="333" t="s">
        <v>195</v>
      </c>
      <c r="F8" s="333" t="s">
        <v>196</v>
      </c>
    </row>
    <row r="9" spans="2:20" x14ac:dyDescent="0.2">
      <c r="C9" s="332"/>
      <c r="D9" s="333" t="s">
        <v>197</v>
      </c>
      <c r="E9" s="333" t="s">
        <v>197</v>
      </c>
      <c r="F9" s="333"/>
    </row>
    <row r="10" spans="2:20" ht="30" customHeight="1" x14ac:dyDescent="0.2">
      <c r="B10" s="389" t="s">
        <v>752</v>
      </c>
      <c r="C10" s="390"/>
      <c r="D10" s="390"/>
      <c r="E10" s="390"/>
      <c r="F10" s="391"/>
    </row>
    <row r="11" spans="2:20" x14ac:dyDescent="0.2">
      <c r="B11" s="334" t="s">
        <v>717</v>
      </c>
      <c r="C11" s="334" t="s">
        <v>718</v>
      </c>
      <c r="D11" s="273">
        <v>222254667.15000001</v>
      </c>
      <c r="E11" s="392" t="s">
        <v>756</v>
      </c>
      <c r="F11" s="29"/>
    </row>
    <row r="12" spans="2:20" x14ac:dyDescent="0.2">
      <c r="B12" s="334" t="s">
        <v>719</v>
      </c>
      <c r="C12" s="334" t="s">
        <v>720</v>
      </c>
      <c r="D12" s="273">
        <v>216448742.32999998</v>
      </c>
      <c r="E12" s="393"/>
      <c r="F12" s="29"/>
    </row>
    <row r="13" spans="2:20" x14ac:dyDescent="0.2">
      <c r="B13" s="334" t="s">
        <v>721</v>
      </c>
      <c r="C13" s="334" t="s">
        <v>722</v>
      </c>
      <c r="D13" s="273">
        <v>8194095.8899999997</v>
      </c>
      <c r="E13" s="393"/>
      <c r="F13" s="29"/>
    </row>
    <row r="14" spans="2:20" x14ac:dyDescent="0.2">
      <c r="B14" s="334" t="s">
        <v>723</v>
      </c>
      <c r="C14" s="334" t="s">
        <v>724</v>
      </c>
      <c r="D14" s="273">
        <v>2588900621.5499969</v>
      </c>
      <c r="E14" s="393"/>
      <c r="F14" s="29"/>
    </row>
    <row r="15" spans="2:20" x14ac:dyDescent="0.2">
      <c r="B15" s="334" t="s">
        <v>725</v>
      </c>
      <c r="C15" s="334" t="s">
        <v>726</v>
      </c>
      <c r="D15" s="273">
        <v>201433030.91999999</v>
      </c>
      <c r="E15" s="393"/>
      <c r="F15" s="29"/>
    </row>
    <row r="16" spans="2:20" x14ac:dyDescent="0.2">
      <c r="B16" s="334" t="s">
        <v>727</v>
      </c>
      <c r="C16" s="334" t="s">
        <v>728</v>
      </c>
      <c r="D16" s="273">
        <v>16008703.609999999</v>
      </c>
      <c r="E16" s="393"/>
      <c r="F16" s="29"/>
    </row>
    <row r="17" spans="2:6" x14ac:dyDescent="0.2">
      <c r="B17" s="334" t="s">
        <v>729</v>
      </c>
      <c r="C17" s="334" t="s">
        <v>470</v>
      </c>
      <c r="D17" s="273">
        <v>2069895.85</v>
      </c>
      <c r="E17" s="393"/>
      <c r="F17" s="29"/>
    </row>
    <row r="18" spans="2:6" x14ac:dyDescent="0.2">
      <c r="B18" s="334" t="s">
        <v>730</v>
      </c>
      <c r="C18" s="334" t="s">
        <v>731</v>
      </c>
      <c r="D18" s="273">
        <v>2376654.77</v>
      </c>
      <c r="E18" s="393"/>
      <c r="F18" s="29"/>
    </row>
    <row r="19" spans="2:6" x14ac:dyDescent="0.2">
      <c r="B19" s="334" t="s">
        <v>732</v>
      </c>
      <c r="C19" s="334" t="s">
        <v>733</v>
      </c>
      <c r="D19" s="273">
        <v>4472365</v>
      </c>
      <c r="E19" s="393"/>
      <c r="F19" s="29"/>
    </row>
    <row r="20" spans="2:6" x14ac:dyDescent="0.2">
      <c r="B20" s="334" t="s">
        <v>734</v>
      </c>
      <c r="C20" s="334" t="s">
        <v>735</v>
      </c>
      <c r="D20" s="273">
        <v>34803931.040000007</v>
      </c>
      <c r="E20" s="393"/>
      <c r="F20" s="29"/>
    </row>
    <row r="21" spans="2:6" x14ac:dyDescent="0.2">
      <c r="B21" s="334" t="s">
        <v>736</v>
      </c>
      <c r="C21" s="334" t="s">
        <v>737</v>
      </c>
      <c r="D21" s="273">
        <v>60022036.430000007</v>
      </c>
      <c r="E21" s="393"/>
      <c r="F21" s="29"/>
    </row>
    <row r="22" spans="2:6" x14ac:dyDescent="0.2">
      <c r="B22" s="334" t="s">
        <v>738</v>
      </c>
      <c r="C22" s="334" t="s">
        <v>739</v>
      </c>
      <c r="D22" s="273">
        <v>7721.5</v>
      </c>
      <c r="E22" s="393"/>
      <c r="F22" s="29"/>
    </row>
    <row r="23" spans="2:6" x14ac:dyDescent="0.2">
      <c r="B23" s="334" t="s">
        <v>740</v>
      </c>
      <c r="C23" s="334" t="s">
        <v>741</v>
      </c>
      <c r="D23" s="273">
        <v>14327907.76</v>
      </c>
      <c r="E23" s="393"/>
      <c r="F23" s="29"/>
    </row>
    <row r="24" spans="2:6" x14ac:dyDescent="0.2">
      <c r="B24" s="335"/>
      <c r="C24" s="336" t="s">
        <v>198</v>
      </c>
      <c r="D24" s="273">
        <f>SUM(D11:D23)</f>
        <v>3371320373.7999969</v>
      </c>
      <c r="E24" s="394"/>
      <c r="F24" s="29"/>
    </row>
    <row r="25" spans="2:6" ht="30" customHeight="1" x14ac:dyDescent="0.2">
      <c r="B25" s="389" t="s">
        <v>753</v>
      </c>
      <c r="C25" s="390"/>
      <c r="D25" s="390"/>
      <c r="E25" s="390"/>
      <c r="F25" s="391"/>
    </row>
    <row r="26" spans="2:6" x14ac:dyDescent="0.2">
      <c r="B26" s="334">
        <v>1</v>
      </c>
      <c r="C26" s="334" t="s">
        <v>742</v>
      </c>
      <c r="D26" s="273">
        <v>118244527.49999999</v>
      </c>
      <c r="E26" s="392" t="s">
        <v>756</v>
      </c>
      <c r="F26" s="89"/>
    </row>
    <row r="27" spans="2:6" x14ac:dyDescent="0.2">
      <c r="B27" s="334">
        <v>2</v>
      </c>
      <c r="C27" s="334" t="s">
        <v>743</v>
      </c>
      <c r="D27" s="273">
        <v>2615981381.8799982</v>
      </c>
      <c r="E27" s="393"/>
      <c r="F27" s="89"/>
    </row>
    <row r="28" spans="2:6" x14ac:dyDescent="0.2">
      <c r="B28" s="334">
        <v>3</v>
      </c>
      <c r="C28" s="334" t="s">
        <v>744</v>
      </c>
      <c r="D28" s="273">
        <v>98844837.25999999</v>
      </c>
      <c r="E28" s="393"/>
      <c r="F28" s="89"/>
    </row>
    <row r="29" spans="2:6" x14ac:dyDescent="0.2">
      <c r="B29" s="334" t="s">
        <v>723</v>
      </c>
      <c r="C29" s="334" t="s">
        <v>745</v>
      </c>
      <c r="D29" s="273">
        <v>78169197.209999993</v>
      </c>
      <c r="E29" s="393"/>
      <c r="F29" s="89"/>
    </row>
    <row r="30" spans="2:6" x14ac:dyDescent="0.2">
      <c r="B30" s="334" t="s">
        <v>725</v>
      </c>
      <c r="C30" s="334" t="s">
        <v>739</v>
      </c>
      <c r="D30" s="273">
        <v>7033429.2300000004</v>
      </c>
      <c r="E30" s="393"/>
      <c r="F30" s="89"/>
    </row>
    <row r="31" spans="2:6" x14ac:dyDescent="0.2">
      <c r="B31" s="334" t="s">
        <v>727</v>
      </c>
      <c r="C31" s="334" t="s">
        <v>746</v>
      </c>
      <c r="D31" s="273">
        <v>68466307.5</v>
      </c>
      <c r="E31" s="393"/>
      <c r="F31" s="89"/>
    </row>
    <row r="32" spans="2:6" x14ac:dyDescent="0.2">
      <c r="B32" s="334" t="s">
        <v>747</v>
      </c>
      <c r="C32" s="334" t="s">
        <v>82</v>
      </c>
      <c r="D32" s="273">
        <v>500000</v>
      </c>
      <c r="E32" s="393"/>
      <c r="F32" s="89"/>
    </row>
    <row r="33" spans="2:6" ht="25.5" x14ac:dyDescent="0.2">
      <c r="B33" s="334" t="s">
        <v>729</v>
      </c>
      <c r="C33" s="334" t="s">
        <v>748</v>
      </c>
      <c r="D33" s="273">
        <v>16000000</v>
      </c>
      <c r="E33" s="393"/>
      <c r="F33" s="89"/>
    </row>
    <row r="34" spans="2:6" x14ac:dyDescent="0.2">
      <c r="B34" s="334" t="s">
        <v>730</v>
      </c>
      <c r="C34" s="334" t="s">
        <v>749</v>
      </c>
      <c r="D34" s="273">
        <v>8254824</v>
      </c>
      <c r="E34" s="393"/>
      <c r="F34" s="89"/>
    </row>
    <row r="35" spans="2:6" x14ac:dyDescent="0.2">
      <c r="B35" s="334" t="s">
        <v>732</v>
      </c>
      <c r="C35" s="334" t="s">
        <v>750</v>
      </c>
      <c r="D35" s="273">
        <v>359364401.12499905</v>
      </c>
      <c r="E35" s="393"/>
      <c r="F35" s="89"/>
    </row>
    <row r="36" spans="2:6" x14ac:dyDescent="0.2">
      <c r="B36" s="334" t="s">
        <v>734</v>
      </c>
      <c r="C36" s="334" t="s">
        <v>751</v>
      </c>
      <c r="D36" s="273">
        <v>461468.09</v>
      </c>
      <c r="E36" s="393"/>
      <c r="F36" s="89"/>
    </row>
    <row r="37" spans="2:6" x14ac:dyDescent="0.2">
      <c r="B37" s="335"/>
      <c r="C37" s="336" t="s">
        <v>199</v>
      </c>
      <c r="D37" s="273">
        <f>SUM(D26:D36)</f>
        <v>3371320373.7949977</v>
      </c>
      <c r="E37" s="394"/>
      <c r="F37" s="89"/>
    </row>
    <row r="38" spans="2:6" ht="25.5" customHeight="1" x14ac:dyDescent="0.2">
      <c r="B38" s="389" t="s">
        <v>200</v>
      </c>
      <c r="C38" s="390"/>
      <c r="D38" s="390"/>
      <c r="E38" s="390"/>
      <c r="F38" s="391"/>
    </row>
    <row r="39" spans="2:6" x14ac:dyDescent="0.2">
      <c r="B39" s="335" t="s">
        <v>398</v>
      </c>
      <c r="C39" s="30"/>
      <c r="D39" s="91"/>
      <c r="E39" s="91"/>
      <c r="F39" s="89"/>
    </row>
    <row r="40" spans="2:6" x14ac:dyDescent="0.2">
      <c r="B40" s="335"/>
      <c r="C40" s="334"/>
      <c r="D40" s="91"/>
      <c r="E40" s="91"/>
      <c r="F40" s="89"/>
    </row>
    <row r="41" spans="2:6" x14ac:dyDescent="0.2">
      <c r="B41" s="335"/>
      <c r="C41" s="334"/>
      <c r="D41" s="91"/>
      <c r="E41" s="91"/>
      <c r="F41" s="89"/>
    </row>
    <row r="42" spans="2:6" x14ac:dyDescent="0.2">
      <c r="B42" s="335"/>
      <c r="C42" s="30"/>
      <c r="D42" s="91"/>
      <c r="E42" s="91"/>
      <c r="F42" s="89"/>
    </row>
    <row r="43" spans="2:6" x14ac:dyDescent="0.2">
      <c r="B43" s="335"/>
      <c r="C43" s="30"/>
      <c r="D43" s="91"/>
      <c r="E43" s="91"/>
      <c r="F43" s="89"/>
    </row>
    <row r="44" spans="2:6" x14ac:dyDescent="0.2">
      <c r="B44" s="335"/>
      <c r="C44" s="336"/>
      <c r="D44" s="91"/>
      <c r="E44" s="91"/>
      <c r="F44" s="89"/>
    </row>
  </sheetData>
  <mergeCells count="5">
    <mergeCell ref="B10:F10"/>
    <mergeCell ref="B25:F25"/>
    <mergeCell ref="E11:E24"/>
    <mergeCell ref="E26:E37"/>
    <mergeCell ref="B38:F38"/>
  </mergeCells>
  <pageMargins left="0.7" right="0.7" top="0.75" bottom="0.75" header="0.3" footer="0.3"/>
  <pageSetup paperSize="9" scale="77" orientation="landscape" r:id="rId1"/>
  <headerFooter>
    <oddHeader>&amp;CDE
Anhang VII</oddHeader>
    <oddFooter>&amp;C&amp;P</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3" tint="0.39997558519241921"/>
    <pageSetUpPr fitToPage="1"/>
  </sheetPr>
  <dimension ref="B2:D25"/>
  <sheetViews>
    <sheetView showGridLines="0" zoomScaleNormal="100" workbookViewId="0"/>
  </sheetViews>
  <sheetFormatPr baseColWidth="10" defaultColWidth="9.140625" defaultRowHeight="12.75" x14ac:dyDescent="0.2"/>
  <cols>
    <col min="1" max="1" width="5.7109375" style="21" customWidth="1"/>
    <col min="2" max="2" width="9.140625" style="21"/>
    <col min="3" max="3" width="85.5703125" style="21" customWidth="1"/>
    <col min="4" max="4" width="118.7109375" style="21" bestFit="1" customWidth="1"/>
    <col min="5" max="16384" width="9.140625" style="21"/>
  </cols>
  <sheetData>
    <row r="2" spans="2:4" x14ac:dyDescent="0.2">
      <c r="B2" s="70" t="s">
        <v>53</v>
      </c>
    </row>
    <row r="3" spans="2:4" x14ac:dyDescent="0.2">
      <c r="B3" s="69" t="s">
        <v>54</v>
      </c>
    </row>
    <row r="4" spans="2:4" x14ac:dyDescent="0.2">
      <c r="B4" s="69"/>
    </row>
    <row r="5" spans="2:4" x14ac:dyDescent="0.2">
      <c r="B5" s="69"/>
    </row>
    <row r="6" spans="2:4" x14ac:dyDescent="0.2">
      <c r="D6" s="71"/>
    </row>
    <row r="7" spans="2:4" ht="25.5" x14ac:dyDescent="0.2">
      <c r="B7" s="24" t="s">
        <v>55</v>
      </c>
      <c r="C7" s="370" t="s">
        <v>51</v>
      </c>
      <c r="D7" s="370"/>
    </row>
    <row r="8" spans="2:4" ht="306" x14ac:dyDescent="0.2">
      <c r="B8" s="24" t="s">
        <v>35</v>
      </c>
      <c r="C8" s="62" t="s">
        <v>56</v>
      </c>
      <c r="D8" s="63" t="s">
        <v>394</v>
      </c>
    </row>
    <row r="9" spans="2:4" ht="25.5" x14ac:dyDescent="0.2">
      <c r="B9" s="24" t="s">
        <v>37</v>
      </c>
      <c r="C9" s="64" t="s">
        <v>57</v>
      </c>
      <c r="D9" s="63" t="s">
        <v>398</v>
      </c>
    </row>
    <row r="10" spans="2:4" ht="25.5" x14ac:dyDescent="0.2">
      <c r="B10" s="65" t="s">
        <v>39</v>
      </c>
      <c r="C10" s="64" t="s">
        <v>58</v>
      </c>
      <c r="D10" s="63" t="s">
        <v>398</v>
      </c>
    </row>
    <row r="11" spans="2:4" x14ac:dyDescent="0.2">
      <c r="B11" s="24" t="s">
        <v>41</v>
      </c>
      <c r="C11" s="64" t="s">
        <v>59</v>
      </c>
      <c r="D11" s="63" t="s">
        <v>398</v>
      </c>
    </row>
    <row r="12" spans="2:4" ht="38.25" x14ac:dyDescent="0.2">
      <c r="B12" s="65" t="s">
        <v>60</v>
      </c>
      <c r="C12" s="64" t="s">
        <v>61</v>
      </c>
      <c r="D12" s="63" t="s">
        <v>398</v>
      </c>
    </row>
    <row r="13" spans="2:4" x14ac:dyDescent="0.2">
      <c r="B13" s="24" t="s">
        <v>62</v>
      </c>
      <c r="C13" s="64" t="s">
        <v>63</v>
      </c>
      <c r="D13" s="63" t="s">
        <v>398</v>
      </c>
    </row>
    <row r="14" spans="2:4" x14ac:dyDescent="0.2">
      <c r="B14" s="24" t="s">
        <v>64</v>
      </c>
      <c r="C14" s="64" t="s">
        <v>65</v>
      </c>
      <c r="D14" s="62" t="s">
        <v>398</v>
      </c>
    </row>
    <row r="15" spans="2:4" ht="51" x14ac:dyDescent="0.2">
      <c r="B15" s="24" t="s">
        <v>66</v>
      </c>
      <c r="C15" s="62" t="s">
        <v>67</v>
      </c>
      <c r="D15" s="63" t="s">
        <v>395</v>
      </c>
    </row>
    <row r="16" spans="2:4" ht="306" x14ac:dyDescent="0.2">
      <c r="B16" s="370" t="s">
        <v>68</v>
      </c>
      <c r="C16" s="36" t="s">
        <v>69</v>
      </c>
      <c r="D16" s="63" t="s">
        <v>396</v>
      </c>
    </row>
    <row r="17" spans="2:4" ht="51" x14ac:dyDescent="0.2">
      <c r="B17" s="370"/>
      <c r="C17" s="36" t="s">
        <v>666</v>
      </c>
      <c r="D17" s="49" t="s">
        <v>397</v>
      </c>
    </row>
    <row r="18" spans="2:4" ht="256.5" customHeight="1" x14ac:dyDescent="0.2">
      <c r="B18" s="370"/>
      <c r="C18" s="36" t="s">
        <v>667</v>
      </c>
      <c r="D18" s="63"/>
    </row>
    <row r="19" spans="2:4" ht="38.25" x14ac:dyDescent="0.2">
      <c r="B19" s="370"/>
      <c r="C19" s="36" t="s">
        <v>668</v>
      </c>
      <c r="D19" s="63" t="s">
        <v>398</v>
      </c>
    </row>
    <row r="20" spans="2:4" ht="132" customHeight="1" x14ac:dyDescent="0.2">
      <c r="B20" s="370"/>
      <c r="C20" s="36" t="s">
        <v>669</v>
      </c>
      <c r="D20" s="63"/>
    </row>
    <row r="21" spans="2:4" x14ac:dyDescent="0.2">
      <c r="B21" s="69"/>
    </row>
    <row r="22" spans="2:4" x14ac:dyDescent="0.2">
      <c r="B22" s="69"/>
    </row>
    <row r="23" spans="2:4" x14ac:dyDescent="0.2">
      <c r="B23" s="69"/>
    </row>
    <row r="24" spans="2:4" x14ac:dyDescent="0.2">
      <c r="B24" s="69"/>
    </row>
    <row r="25" spans="2:4" x14ac:dyDescent="0.2">
      <c r="B25" s="69"/>
    </row>
  </sheetData>
  <mergeCells count="2">
    <mergeCell ref="C7:D7"/>
    <mergeCell ref="B16:B20"/>
  </mergeCells>
  <pageMargins left="0.70866141732283472" right="0.70866141732283472" top="0.74803149606299213" bottom="0.74803149606299213" header="0.31496062992125984" footer="0.31496062992125984"/>
  <pageSetup paperSize="9" scale="16" orientation="landscape" r:id="rId1"/>
  <headerFooter>
    <oddHeader>&amp;CDE
Anhang XIII</oddHeader>
    <oddFooter>&amp;C&amp;P</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29</vt:i4>
      </vt:variant>
      <vt:variant>
        <vt:lpstr>Benannte Bereiche</vt:lpstr>
      </vt:variant>
      <vt:variant>
        <vt:i4>9</vt:i4>
      </vt:variant>
    </vt:vector>
  </HeadingPairs>
  <TitlesOfParts>
    <vt:vector size="38" baseType="lpstr">
      <vt:lpstr>Übersicht</vt:lpstr>
      <vt:lpstr>Disclaimer</vt:lpstr>
      <vt:lpstr>EU KM1</vt:lpstr>
      <vt:lpstr>EU OV1</vt:lpstr>
      <vt:lpstr>EU OVA</vt:lpstr>
      <vt:lpstr>EU OVB</vt:lpstr>
      <vt:lpstr>EU CC1</vt:lpstr>
      <vt:lpstr>EU CC2 </vt:lpstr>
      <vt:lpstr>EU LIQA</vt:lpstr>
      <vt:lpstr>EU CRA</vt:lpstr>
      <vt:lpstr>EU CR3</vt:lpstr>
      <vt:lpstr>EU CRC</vt:lpstr>
      <vt:lpstr>EU CR4</vt:lpstr>
      <vt:lpstr>EU CR7</vt:lpstr>
      <vt:lpstr>EU CR7-A</vt:lpstr>
      <vt:lpstr>EU CR6</vt:lpstr>
      <vt:lpstr>EU CR6-A</vt:lpstr>
      <vt:lpstr>EU CR9</vt:lpstr>
      <vt:lpstr>EU CRE</vt:lpstr>
      <vt:lpstr>EU MRA</vt:lpstr>
      <vt:lpstr>EU ORA</vt:lpstr>
      <vt:lpstr>REMA</vt:lpstr>
      <vt:lpstr>REM1</vt:lpstr>
      <vt:lpstr>REM2</vt:lpstr>
      <vt:lpstr>REM3</vt:lpstr>
      <vt:lpstr>REM4</vt:lpstr>
      <vt:lpstr>REM5</vt:lpstr>
      <vt:lpstr>BWG</vt:lpstr>
      <vt:lpstr>FMA-MS-FX-TT</vt:lpstr>
      <vt:lpstr>BWG!_ftn1</vt:lpstr>
      <vt:lpstr>BWG!_ftnref1</vt:lpstr>
      <vt:lpstr>BWG!_Toc40691914</vt:lpstr>
      <vt:lpstr>'EU CR3'!Druckbereich</vt:lpstr>
      <vt:lpstr>'EU CR6-A'!Druckbereich</vt:lpstr>
      <vt:lpstr>'EU CR7'!Druckbereich</vt:lpstr>
      <vt:lpstr>'EU CR9'!Druckbereich</vt:lpstr>
      <vt:lpstr>'EU CC1'!Druckbereich</vt:lpstr>
      <vt:lpstr>'EU CC1'!Drucktitel</vt:lpstr>
    </vt:vector>
  </TitlesOfParts>
  <Company>VKB-BANK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Wagner Thomas, Mag. Bakk.</dc:creator>
  <cp:lastModifiedBy>Wagner Thomas, Mag. Bakk.</cp:lastModifiedBy>
  <cp:lastPrinted>2022-08-01T15:18:22Z</cp:lastPrinted>
  <dcterms:created xsi:type="dcterms:W3CDTF">2022-07-31T09:35:34Z</dcterms:created>
  <dcterms:modified xsi:type="dcterms:W3CDTF">2022-08-26T07:01:43Z</dcterms:modified>
</cp:coreProperties>
</file>